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25200" windowWidth="15480" windowHeight="7500" activeTab="0"/>
  </bookViews>
  <sheets>
    <sheet name="107年2月菜單" sheetId="1" r:id="rId1"/>
    <sheet name="第四周明細" sheetId="2" r:id="rId2"/>
    <sheet name="第五周明細 " sheetId="3" r:id="rId3"/>
  </sheets>
  <definedNames>
    <definedName name="_xlnm.Print_Area" localSheetId="0">'107年2月菜單'!$A$1:$Z$67</definedName>
  </definedNames>
  <calcPr fullCalcOnLoad="1"/>
</workbook>
</file>

<file path=xl/sharedStrings.xml><?xml version="1.0" encoding="utf-8"?>
<sst xmlns="http://schemas.openxmlformats.org/spreadsheetml/2006/main" count="631" uniqueCount="191">
  <si>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</si>
  <si>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</si>
  <si>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</si>
  <si>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</si>
  <si>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</si>
  <si>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</si>
  <si>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</si>
  <si>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</si>
  <si>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</si>
  <si>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</si>
  <si>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</si>
  <si>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</si>
  <si>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</si>
  <si>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</si>
  <si>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</si>
  <si>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</si>
  <si>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</si>
  <si>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</si>
  <si>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</si>
  <si>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</si>
  <si>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</si>
  <si>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</si>
  <si>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</si>
  <si>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</si>
  <si>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</si>
  <si>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</si>
  <si>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</si>
  <si>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</si>
  <si>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</si>
  <si>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</si>
  <si>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</si>
  <si>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</si>
  <si>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</si>
  <si>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</si>
  <si>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</si>
  <si>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</si>
  <si>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</si>
  <si>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</si>
  <si>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炸</t>
  </si>
  <si>
    <t>星期三</t>
  </si>
  <si>
    <t>星期四</t>
  </si>
  <si>
    <t>備註</t>
  </si>
  <si>
    <t>奶類</t>
  </si>
  <si>
    <t>食材以可食量標示</t>
  </si>
  <si>
    <t>熱量:</t>
  </si>
  <si>
    <t>白飯</t>
  </si>
  <si>
    <t>蒸</t>
  </si>
  <si>
    <t>川燙</t>
  </si>
  <si>
    <t>熱量:</t>
  </si>
  <si>
    <t>熱量:</t>
  </si>
  <si>
    <t>熱量:</t>
  </si>
  <si>
    <t>熱量:</t>
  </si>
  <si>
    <t>地瓜</t>
  </si>
  <si>
    <t>水果/乳品/饅頭</t>
  </si>
  <si>
    <t>衛管人員：王紘彣</t>
  </si>
  <si>
    <t>醣類：</t>
  </si>
  <si>
    <t>煮</t>
  </si>
  <si>
    <t>川燙</t>
  </si>
  <si>
    <t>26.8g</t>
  </si>
  <si>
    <t>熱量:</t>
  </si>
  <si>
    <t>炒</t>
  </si>
  <si>
    <t>營養師:劉奕君</t>
  </si>
  <si>
    <t>星期一</t>
  </si>
  <si>
    <t>星期二</t>
  </si>
  <si>
    <t>星期三</t>
  </si>
  <si>
    <t>星期四</t>
  </si>
  <si>
    <t>星期五</t>
  </si>
  <si>
    <t>煮</t>
  </si>
  <si>
    <t>蒸</t>
  </si>
  <si>
    <t>醣類:</t>
  </si>
  <si>
    <t>熱量：</t>
  </si>
  <si>
    <t>熱量:</t>
  </si>
  <si>
    <t>熱量:</t>
  </si>
  <si>
    <t>煮</t>
  </si>
  <si>
    <t>煮</t>
  </si>
  <si>
    <t>煮</t>
  </si>
  <si>
    <t>煮</t>
  </si>
  <si>
    <t>烤</t>
  </si>
  <si>
    <t>書次</t>
  </si>
  <si>
    <t>2月5日(一)</t>
  </si>
  <si>
    <t>2月6日(二)</t>
  </si>
  <si>
    <t>2月7日(三)</t>
  </si>
  <si>
    <t>2月8日(四)</t>
  </si>
  <si>
    <t>2月9日(五)</t>
  </si>
  <si>
    <t>2月12日(一)</t>
  </si>
  <si>
    <t>2月13日(二)</t>
  </si>
  <si>
    <t>2月14日(三)</t>
  </si>
  <si>
    <t>2月16日(五)</t>
  </si>
  <si>
    <t>2月19日(一)</t>
  </si>
  <si>
    <t>2月20日(二)</t>
  </si>
  <si>
    <t>2月22日(四)</t>
  </si>
  <si>
    <t>2月23日(五)</t>
  </si>
  <si>
    <t>2月26日(一)</t>
  </si>
  <si>
    <t>2月27日(二)</t>
  </si>
  <si>
    <r>
      <t>2</t>
    </r>
    <r>
      <rPr>
        <b/>
        <sz val="40"/>
        <color indexed="8"/>
        <rFont val="細明體"/>
        <family val="3"/>
      </rPr>
      <t>月</t>
    </r>
    <r>
      <rPr>
        <b/>
        <sz val="40"/>
        <color indexed="8"/>
        <rFont val="Arial"/>
        <family val="2"/>
      </rPr>
      <t>1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四</t>
    </r>
    <r>
      <rPr>
        <b/>
        <sz val="40"/>
        <color indexed="8"/>
        <rFont val="Arial"/>
        <family val="2"/>
      </rPr>
      <t>)</t>
    </r>
  </si>
  <si>
    <r>
      <t>2</t>
    </r>
    <r>
      <rPr>
        <b/>
        <sz val="40"/>
        <color indexed="8"/>
        <rFont val="細明體"/>
        <family val="3"/>
      </rPr>
      <t>月</t>
    </r>
    <r>
      <rPr>
        <b/>
        <sz val="40"/>
        <color indexed="8"/>
        <rFont val="Arial"/>
        <family val="2"/>
      </rPr>
      <t>2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五</t>
    </r>
    <r>
      <rPr>
        <b/>
        <sz val="40"/>
        <color indexed="8"/>
        <rFont val="Arial"/>
        <family val="2"/>
      </rPr>
      <t>)</t>
    </r>
  </si>
  <si>
    <r>
      <t>2</t>
    </r>
    <r>
      <rPr>
        <b/>
        <sz val="40"/>
        <color indexed="8"/>
        <rFont val="細明體"/>
        <family val="3"/>
      </rPr>
      <t>月</t>
    </r>
    <r>
      <rPr>
        <b/>
        <sz val="40"/>
        <color indexed="8"/>
        <rFont val="Arial"/>
        <family val="2"/>
      </rPr>
      <t>15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四</t>
    </r>
    <r>
      <rPr>
        <b/>
        <sz val="40"/>
        <color indexed="8"/>
        <rFont val="Arial"/>
        <family val="2"/>
      </rPr>
      <t xml:space="preserve">)  </t>
    </r>
    <r>
      <rPr>
        <b/>
        <sz val="40"/>
        <color indexed="8"/>
        <rFont val="細明體"/>
        <family val="3"/>
      </rPr>
      <t>除夕</t>
    </r>
  </si>
  <si>
    <r>
      <t>2</t>
    </r>
    <r>
      <rPr>
        <b/>
        <sz val="40"/>
        <color indexed="8"/>
        <rFont val="細明體"/>
        <family val="3"/>
      </rPr>
      <t>月</t>
    </r>
    <r>
      <rPr>
        <b/>
        <sz val="40"/>
        <color indexed="8"/>
        <rFont val="Arial"/>
        <family val="2"/>
      </rPr>
      <t>28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三</t>
    </r>
    <r>
      <rPr>
        <b/>
        <sz val="40"/>
        <color indexed="8"/>
        <rFont val="Arial"/>
        <family val="2"/>
      </rPr>
      <t xml:space="preserve">) </t>
    </r>
    <r>
      <rPr>
        <b/>
        <sz val="40"/>
        <color indexed="8"/>
        <rFont val="細明體"/>
        <family val="3"/>
      </rPr>
      <t>和平紀念日</t>
    </r>
  </si>
  <si>
    <t>2月21日(三)</t>
  </si>
  <si>
    <t>白米</t>
  </si>
  <si>
    <t>非基改玉米粒</t>
  </si>
  <si>
    <t>紅蘿蔔</t>
  </si>
  <si>
    <t>新鮮雞排</t>
  </si>
  <si>
    <t>新鮮豬肉片</t>
  </si>
  <si>
    <t>新鮮雞蛋</t>
  </si>
  <si>
    <t>大白菜</t>
  </si>
  <si>
    <t>非基改豆皮</t>
  </si>
  <si>
    <t>煮</t>
  </si>
  <si>
    <t>青菜</t>
  </si>
  <si>
    <t>榨菜</t>
  </si>
  <si>
    <t>醃</t>
  </si>
  <si>
    <t>新鮮豬肉絲</t>
  </si>
  <si>
    <t>洋蔥</t>
  </si>
  <si>
    <t>杏鮑菇</t>
  </si>
  <si>
    <t>新鮮雞丁</t>
  </si>
  <si>
    <t>洋芋</t>
  </si>
  <si>
    <t>白蘿蔔</t>
  </si>
  <si>
    <t>新鮮翅小腿</t>
  </si>
  <si>
    <t>甜不辣</t>
  </si>
  <si>
    <t>加</t>
  </si>
  <si>
    <t>鳥蛋</t>
  </si>
  <si>
    <t>高麗菜</t>
  </si>
  <si>
    <t>芋頭</t>
  </si>
  <si>
    <t>麵線</t>
  </si>
  <si>
    <t>油蔥酥</t>
  </si>
  <si>
    <t>五穀米</t>
  </si>
  <si>
    <t>番茄醬</t>
  </si>
  <si>
    <t>少許</t>
  </si>
  <si>
    <t>新鮮豬絞肉</t>
  </si>
  <si>
    <t>非基改百頁豆腐</t>
  </si>
  <si>
    <t>新鮮豬排</t>
  </si>
  <si>
    <t>青蔥</t>
  </si>
  <si>
    <t>金針菇</t>
  </si>
  <si>
    <t>新鮮豬肉片</t>
  </si>
  <si>
    <t>非基改豆腐</t>
  </si>
  <si>
    <t>味噌</t>
  </si>
  <si>
    <t>少許</t>
  </si>
  <si>
    <t>蒸</t>
  </si>
  <si>
    <t>炒</t>
  </si>
  <si>
    <t>咖哩</t>
  </si>
  <si>
    <t>豆</t>
  </si>
  <si>
    <t>紅蘿蔔</t>
  </si>
  <si>
    <t>金針菇</t>
  </si>
  <si>
    <t>結頭菜</t>
  </si>
  <si>
    <t>海苔</t>
  </si>
  <si>
    <t>芹菜</t>
  </si>
  <si>
    <t>燕餃</t>
  </si>
  <si>
    <t>加</t>
  </si>
  <si>
    <t>青豆仁</t>
  </si>
  <si>
    <t>紅蘿蔔</t>
  </si>
  <si>
    <t>新鮮雞蛋</t>
  </si>
  <si>
    <t>凍豆腐</t>
  </si>
  <si>
    <t>冷</t>
  </si>
  <si>
    <t>玉米塊</t>
  </si>
  <si>
    <t>油豆腐</t>
  </si>
  <si>
    <t>碎瓜</t>
  </si>
  <si>
    <t>新鮮咕咾肉</t>
  </si>
  <si>
    <t>炒</t>
  </si>
  <si>
    <t>新鮮雞蛋</t>
  </si>
  <si>
    <t>香Q白飯</t>
  </si>
  <si>
    <t>地瓜飯</t>
  </si>
  <si>
    <t>玉米炒飯</t>
  </si>
  <si>
    <t>香酥雞排(炸)</t>
  </si>
  <si>
    <t>蒙古烤肉</t>
  </si>
  <si>
    <t>蜜汁翅小腿</t>
  </si>
  <si>
    <t>南洋咖哩雞</t>
  </si>
  <si>
    <t>日式蒸蛋</t>
  </si>
  <si>
    <t>海苔杏鮑菇</t>
  </si>
  <si>
    <t>什錦豆皮(豆)</t>
  </si>
  <si>
    <t>佛跳牆</t>
  </si>
  <si>
    <t>深色蔬菜</t>
  </si>
  <si>
    <t>淺色蔬菜</t>
  </si>
  <si>
    <t>菜頭湯</t>
  </si>
  <si>
    <t>榨菜肉絲湯</t>
  </si>
  <si>
    <t>麵線湯(芡)</t>
  </si>
  <si>
    <t>五穀飯</t>
  </si>
  <si>
    <t>茄汁咕咾肉</t>
  </si>
  <si>
    <t>瓜仔肉(醃)</t>
  </si>
  <si>
    <t>洋蔥百頁(加豆)</t>
  </si>
  <si>
    <t>結頭菜湯</t>
  </si>
  <si>
    <t>永靖國小－冠成2月菜單</t>
  </si>
  <si>
    <t>2月第四週菜單明細(永靖國小 -冠成廠商)</t>
  </si>
  <si>
    <t>2月第五週菜單明細(永靖國小-冠成廠商)</t>
  </si>
  <si>
    <t>深色蔬菜</t>
  </si>
  <si>
    <t>香Q白飯</t>
  </si>
  <si>
    <t>蔥燒豬排</t>
  </si>
  <si>
    <t>關東煮(冷)</t>
  </si>
  <si>
    <t>蛋酥高麗菜</t>
  </si>
  <si>
    <t>味噌豆腐湯(豆)</t>
  </si>
  <si>
    <t>醬汁甜不辣</t>
  </si>
  <si>
    <t>煮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</si>
</sst>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11 月&quot;\ #.0\ &quot;日（一）&quot;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15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name val="華康少女文字W3"/>
      <family val="3"/>
    </font>
    <font>
      <sz val="20"/>
      <color indexed="10"/>
      <name val="新細明體"/>
      <family val="1"/>
    </font>
    <font>
      <b/>
      <sz val="18"/>
      <color indexed="8"/>
      <name val="新細明體"/>
      <family val="1"/>
    </font>
    <font>
      <b/>
      <sz val="14"/>
      <color indexed="8"/>
      <name val="新細明體"/>
      <family val="1"/>
    </font>
    <font>
      <b/>
      <sz val="28"/>
      <color indexed="8"/>
      <name val="華康少女文字W3"/>
      <family val="3"/>
    </font>
    <font>
      <b/>
      <sz val="35"/>
      <color indexed="8"/>
      <name val="王漢宗綜藝體繁"/>
      <family val="1"/>
    </font>
    <font>
      <b/>
      <sz val="24"/>
      <color indexed="8"/>
      <name val="標楷體"/>
      <family val="4"/>
    </font>
    <font>
      <b/>
      <sz val="20"/>
      <color indexed="8"/>
      <name val="標楷體"/>
      <family val="4"/>
    </font>
    <font>
      <b/>
      <sz val="28"/>
      <color indexed="8"/>
      <name val="標楷體"/>
      <family val="4"/>
    </font>
    <font>
      <b/>
      <sz val="12"/>
      <color indexed="8"/>
      <name val="標楷體"/>
      <family val="4"/>
    </font>
    <font>
      <b/>
      <sz val="18"/>
      <color indexed="8"/>
      <name val="標楷體"/>
      <family val="4"/>
    </font>
    <font>
      <b/>
      <sz val="50"/>
      <color indexed="8"/>
      <name val="標楷體"/>
      <family val="4"/>
    </font>
    <font>
      <sz val="50"/>
      <name val="新細明體"/>
      <family val="1"/>
    </font>
    <font>
      <sz val="50"/>
      <name val="華康少女文字W3"/>
      <family val="3"/>
    </font>
    <font>
      <sz val="50"/>
      <color indexed="56"/>
      <name val="新細明體"/>
      <family val="1"/>
    </font>
    <font>
      <sz val="36"/>
      <name val="華康少女文字W3"/>
      <family val="3"/>
    </font>
    <font>
      <b/>
      <sz val="72"/>
      <color indexed="8"/>
      <name val="標楷體"/>
      <family val="4"/>
    </font>
    <font>
      <b/>
      <sz val="40"/>
      <color indexed="8"/>
      <name val="Arial"/>
      <family val="2"/>
    </font>
    <font>
      <b/>
      <sz val="40"/>
      <color indexed="8"/>
      <name val="細明體"/>
      <family val="3"/>
    </font>
    <font>
      <sz val="40"/>
      <name val="新細明體"/>
      <family val="1"/>
    </font>
    <font>
      <b/>
      <sz val="38"/>
      <color indexed="8"/>
      <name val="Arial"/>
      <family val="2"/>
    </font>
    <font>
      <b/>
      <sz val="52"/>
      <color indexed="8"/>
      <name val="標楷體"/>
      <family val="4"/>
    </font>
    <font>
      <b/>
      <sz val="20"/>
      <color indexed="10"/>
      <name val="新細明體"/>
      <family val="1"/>
    </font>
    <font>
      <sz val="12"/>
      <color theme="1"/>
      <name val="Calibri"/>
      <family val="1"/>
    </font>
    <font>
      <sz val="20"/>
      <color rgb="FFFF0000"/>
      <name val="新細明體"/>
      <family val="1"/>
    </font>
    <font>
      <b/>
      <sz val="20"/>
      <color rgb="FFFF0000"/>
      <name val="新細明體"/>
      <family val="1"/>
    </font>
    <font>
      <sz val="20"/>
      <color theme="1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68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7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 applyAlignment="1">
      <alignment vertical="center"/>
    </xf>
    <xf numFmtId="0" fontId="1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4" fillId="0" borderId="30" xfId="0" applyFont="1" applyBorder="1" applyAlignment="1">
      <alignment horizontal="right"/>
    </xf>
    <xf numFmtId="0" fontId="2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left"/>
    </xf>
    <xf numFmtId="0" fontId="27" fillId="0" borderId="12" xfId="0" applyFont="1" applyFill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30" fillId="0" borderId="3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center" vertical="center"/>
    </xf>
    <xf numFmtId="0" fontId="28" fillId="0" borderId="20" xfId="0" applyFont="1" applyFill="1" applyBorder="1" applyAlignment="1">
      <alignment vertical="center" textRotation="180" shrinkToFit="1"/>
    </xf>
    <xf numFmtId="0" fontId="30" fillId="0" borderId="20" xfId="0" applyFont="1" applyBorder="1" applyAlignment="1">
      <alignment horizontal="left"/>
    </xf>
    <xf numFmtId="0" fontId="30" fillId="0" borderId="20" xfId="0" applyFont="1" applyBorder="1" applyAlignment="1">
      <alignment horizontal="left" vertical="center"/>
    </xf>
    <xf numFmtId="0" fontId="30" fillId="0" borderId="33" xfId="0" applyFont="1" applyBorder="1" applyAlignment="1">
      <alignment horizontal="left"/>
    </xf>
    <xf numFmtId="0" fontId="30" fillId="0" borderId="34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0" fillId="0" borderId="0" xfId="34">
      <alignment/>
      <protection/>
    </xf>
    <xf numFmtId="0" fontId="0" fillId="0" borderId="0" xfId="34" applyFont="1">
      <alignment/>
      <protection/>
    </xf>
    <xf numFmtId="0" fontId="32" fillId="0" borderId="11" xfId="0" applyFont="1" applyFill="1" applyBorder="1" applyAlignment="1">
      <alignment horizontal="center" vertical="center" textRotation="255"/>
    </xf>
    <xf numFmtId="0" fontId="34" fillId="0" borderId="20" xfId="0" applyFont="1" applyBorder="1" applyAlignment="1">
      <alignment horizontal="left" vertical="center" shrinkToFit="1"/>
    </xf>
    <xf numFmtId="0" fontId="34" fillId="0" borderId="2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 shrinkToFit="1"/>
    </xf>
    <xf numFmtId="0" fontId="28" fillId="0" borderId="24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24" borderId="33" xfId="0" applyFont="1" applyFill="1" applyBorder="1" applyAlignment="1">
      <alignment horizontal="center" vertical="center" shrinkToFit="1"/>
    </xf>
    <xf numFmtId="0" fontId="23" fillId="0" borderId="35" xfId="0" applyFont="1" applyBorder="1" applyAlignment="1">
      <alignment horizontal="left" vertical="center" shrinkToFit="1"/>
    </xf>
    <xf numFmtId="0" fontId="23" fillId="0" borderId="36" xfId="0" applyFont="1" applyBorder="1" applyAlignment="1">
      <alignment horizontal="left" vertical="center" shrinkToFit="1"/>
    </xf>
    <xf numFmtId="0" fontId="0" fillId="0" borderId="0" xfId="34" applyBorder="1">
      <alignment/>
      <protection/>
    </xf>
    <xf numFmtId="0" fontId="30" fillId="0" borderId="17" xfId="0" applyFont="1" applyFill="1" applyBorder="1" applyAlignment="1">
      <alignment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right"/>
    </xf>
    <xf numFmtId="0" fontId="30" fillId="0" borderId="20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vertical="center" shrinkToFit="1"/>
    </xf>
    <xf numFmtId="0" fontId="35" fillId="25" borderId="37" xfId="34" applyFont="1" applyFill="1" applyBorder="1">
      <alignment/>
      <protection/>
    </xf>
    <xf numFmtId="0" fontId="35" fillId="25" borderId="38" xfId="34" applyFont="1" applyFill="1" applyBorder="1">
      <alignment/>
      <protection/>
    </xf>
    <xf numFmtId="0" fontId="35" fillId="25" borderId="39" xfId="34" applyFont="1" applyFill="1" applyBorder="1">
      <alignment/>
      <protection/>
    </xf>
    <xf numFmtId="0" fontId="35" fillId="25" borderId="40" xfId="34" applyFont="1" applyFill="1" applyBorder="1">
      <alignment/>
      <protection/>
    </xf>
    <xf numFmtId="0" fontId="35" fillId="25" borderId="41" xfId="34" applyFont="1" applyFill="1" applyBorder="1">
      <alignment/>
      <protection/>
    </xf>
    <xf numFmtId="0" fontId="35" fillId="25" borderId="42" xfId="34" applyFont="1" applyFill="1" applyBorder="1">
      <alignment/>
      <protection/>
    </xf>
    <xf numFmtId="0" fontId="36" fillId="25" borderId="37" xfId="34" applyFont="1" applyFill="1" applyBorder="1">
      <alignment/>
      <protection/>
    </xf>
    <xf numFmtId="0" fontId="36" fillId="25" borderId="43" xfId="34" applyFont="1" applyFill="1" applyBorder="1">
      <alignment/>
      <protection/>
    </xf>
    <xf numFmtId="0" fontId="36" fillId="25" borderId="39" xfId="34" applyFont="1" applyFill="1" applyBorder="1">
      <alignment/>
      <protection/>
    </xf>
    <xf numFmtId="0" fontId="36" fillId="25" borderId="41" xfId="34" applyFont="1" applyFill="1" applyBorder="1">
      <alignment/>
      <protection/>
    </xf>
    <xf numFmtId="0" fontId="36" fillId="25" borderId="44" xfId="34" applyFont="1" applyFill="1" applyBorder="1">
      <alignment/>
      <protection/>
    </xf>
    <xf numFmtId="0" fontId="36" fillId="25" borderId="42" xfId="34" applyFont="1" applyFill="1" applyBorder="1">
      <alignment/>
      <protection/>
    </xf>
    <xf numFmtId="0" fontId="28" fillId="0" borderId="20" xfId="0" applyFont="1" applyFill="1" applyBorder="1" applyAlignment="1">
      <alignment vertical="center" textRotation="255" shrinkToFit="1"/>
    </xf>
    <xf numFmtId="0" fontId="28" fillId="0" borderId="45" xfId="0" applyFont="1" applyBorder="1" applyAlignment="1">
      <alignment horizontal="left" vertical="center" shrinkToFit="1"/>
    </xf>
    <xf numFmtId="0" fontId="28" fillId="0" borderId="35" xfId="0" applyFont="1" applyBorder="1" applyAlignment="1">
      <alignment vertical="center"/>
    </xf>
    <xf numFmtId="0" fontId="28" fillId="0" borderId="24" xfId="0" applyFont="1" applyFill="1" applyBorder="1" applyAlignment="1">
      <alignment vertical="center" shrinkToFit="1"/>
    </xf>
    <xf numFmtId="0" fontId="30" fillId="25" borderId="21" xfId="0" applyFont="1" applyFill="1" applyBorder="1" applyAlignment="1">
      <alignment vertical="center"/>
    </xf>
    <xf numFmtId="0" fontId="30" fillId="25" borderId="21" xfId="0" applyFont="1" applyFill="1" applyBorder="1" applyAlignment="1">
      <alignment horizontal="right"/>
    </xf>
    <xf numFmtId="0" fontId="23" fillId="3" borderId="16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vertical="center" shrinkToFit="1"/>
    </xf>
    <xf numFmtId="0" fontId="36" fillId="0" borderId="41" xfId="34" applyFont="1" applyFill="1" applyBorder="1">
      <alignment/>
      <protection/>
    </xf>
    <xf numFmtId="0" fontId="40" fillId="25" borderId="46" xfId="34" applyFont="1" applyFill="1" applyBorder="1">
      <alignment/>
      <protection/>
    </xf>
    <xf numFmtId="0" fontId="40" fillId="25" borderId="36" xfId="34" applyFont="1" applyFill="1" applyBorder="1">
      <alignment/>
      <protection/>
    </xf>
    <xf numFmtId="0" fontId="40" fillId="25" borderId="47" xfId="34" applyFont="1" applyFill="1" applyBorder="1">
      <alignment/>
      <protection/>
    </xf>
    <xf numFmtId="0" fontId="40" fillId="25" borderId="37" xfId="34" applyFont="1" applyFill="1" applyBorder="1">
      <alignment/>
      <protection/>
    </xf>
    <xf numFmtId="0" fontId="40" fillId="25" borderId="39" xfId="34" applyFont="1" applyFill="1" applyBorder="1">
      <alignment/>
      <protection/>
    </xf>
    <xf numFmtId="0" fontId="40" fillId="25" borderId="40" xfId="34" applyFont="1" applyFill="1" applyBorder="1">
      <alignment/>
      <protection/>
    </xf>
    <xf numFmtId="0" fontId="40" fillId="25" borderId="41" xfId="34" applyFont="1" applyFill="1" applyBorder="1">
      <alignment/>
      <protection/>
    </xf>
    <xf numFmtId="0" fontId="40" fillId="25" borderId="48" xfId="34" applyFont="1" applyFill="1" applyBorder="1">
      <alignment/>
      <protection/>
    </xf>
    <xf numFmtId="0" fontId="40" fillId="25" borderId="42" xfId="34" applyFont="1" applyFill="1" applyBorder="1">
      <alignment/>
      <protection/>
    </xf>
    <xf numFmtId="0" fontId="43" fillId="25" borderId="49" xfId="34" applyFont="1" applyFill="1" applyBorder="1">
      <alignment/>
      <protection/>
    </xf>
    <xf numFmtId="0" fontId="43" fillId="25" borderId="37" xfId="34" applyFont="1" applyFill="1" applyBorder="1">
      <alignment/>
      <protection/>
    </xf>
    <xf numFmtId="0" fontId="43" fillId="25" borderId="43" xfId="34" applyFont="1" applyFill="1" applyBorder="1">
      <alignment/>
      <protection/>
    </xf>
    <xf numFmtId="0" fontId="43" fillId="25" borderId="38" xfId="34" applyFont="1" applyFill="1" applyBorder="1">
      <alignment/>
      <protection/>
    </xf>
    <xf numFmtId="0" fontId="43" fillId="25" borderId="39" xfId="34" applyFont="1" applyFill="1" applyBorder="1">
      <alignment/>
      <protection/>
    </xf>
    <xf numFmtId="0" fontId="43" fillId="25" borderId="40" xfId="34" applyFont="1" applyFill="1" applyBorder="1">
      <alignment/>
      <protection/>
    </xf>
    <xf numFmtId="0" fontId="43" fillId="25" borderId="41" xfId="34" applyFont="1" applyFill="1" applyBorder="1">
      <alignment/>
      <protection/>
    </xf>
    <xf numFmtId="0" fontId="43" fillId="25" borderId="42" xfId="34" applyFont="1" applyFill="1" applyBorder="1">
      <alignment/>
      <protection/>
    </xf>
    <xf numFmtId="0" fontId="43" fillId="25" borderId="48" xfId="34" applyFont="1" applyFill="1" applyBorder="1">
      <alignment/>
      <protection/>
    </xf>
    <xf numFmtId="0" fontId="43" fillId="25" borderId="50" xfId="34" applyFont="1" applyFill="1" applyBorder="1">
      <alignment/>
      <protection/>
    </xf>
    <xf numFmtId="0" fontId="43" fillId="25" borderId="44" xfId="34" applyFont="1" applyFill="1" applyBorder="1">
      <alignment/>
      <protection/>
    </xf>
    <xf numFmtId="0" fontId="43" fillId="0" borderId="41" xfId="34" applyFont="1" applyFill="1" applyBorder="1">
      <alignment/>
      <protection/>
    </xf>
    <xf numFmtId="0" fontId="43" fillId="25" borderId="51" xfId="34" applyFont="1" applyFill="1" applyBorder="1">
      <alignment/>
      <protection/>
    </xf>
    <xf numFmtId="0" fontId="43" fillId="25" borderId="52" xfId="34" applyFont="1" applyFill="1" applyBorder="1">
      <alignment/>
      <protection/>
    </xf>
    <xf numFmtId="0" fontId="43" fillId="25" borderId="45" xfId="34" applyFont="1" applyFill="1" applyBorder="1">
      <alignment/>
      <protection/>
    </xf>
    <xf numFmtId="0" fontId="43" fillId="25" borderId="53" xfId="34" applyFont="1" applyFill="1" applyBorder="1">
      <alignment/>
      <protection/>
    </xf>
    <xf numFmtId="0" fontId="43" fillId="25" borderId="54" xfId="34" applyFont="1" applyFill="1" applyBorder="1">
      <alignment/>
      <protection/>
    </xf>
    <xf numFmtId="0" fontId="43" fillId="25" borderId="55" xfId="34" applyFont="1" applyFill="1" applyBorder="1">
      <alignment/>
      <protection/>
    </xf>
    <xf numFmtId="0" fontId="43" fillId="25" borderId="56" xfId="34" applyFont="1" applyFill="1" applyBorder="1">
      <alignment/>
      <protection/>
    </xf>
    <xf numFmtId="0" fontId="43" fillId="25" borderId="57" xfId="34" applyFont="1" applyFill="1" applyBorder="1">
      <alignment/>
      <protection/>
    </xf>
    <xf numFmtId="0" fontId="43" fillId="25" borderId="58" xfId="34" applyFont="1" applyFill="1" applyBorder="1">
      <alignment/>
      <protection/>
    </xf>
    <xf numFmtId="0" fontId="43" fillId="25" borderId="59" xfId="34" applyFont="1" applyFill="1" applyBorder="1">
      <alignment/>
      <protection/>
    </xf>
    <xf numFmtId="0" fontId="23" fillId="0" borderId="29" xfId="0" applyFont="1" applyFill="1" applyBorder="1" applyAlignment="1">
      <alignment horizontal="left" vertical="center" shrinkToFit="1"/>
    </xf>
    <xf numFmtId="0" fontId="57" fillId="0" borderId="29" xfId="0" applyFont="1" applyBorder="1" applyAlignment="1">
      <alignment horizontal="left" vertical="center" shrinkToFit="1"/>
    </xf>
    <xf numFmtId="0" fontId="57" fillId="0" borderId="20" xfId="0" applyFont="1" applyBorder="1" applyAlignment="1">
      <alignment horizontal="left" vertical="center" shrinkToFit="1"/>
    </xf>
    <xf numFmtId="0" fontId="57" fillId="0" borderId="20" xfId="0" applyFont="1" applyFill="1" applyBorder="1" applyAlignment="1">
      <alignment horizontal="left" vertical="center" shrinkToFit="1"/>
    </xf>
    <xf numFmtId="0" fontId="58" fillId="0" borderId="20" xfId="0" applyFont="1" applyBorder="1" applyAlignment="1">
      <alignment horizontal="left" vertical="center" shrinkToFit="1"/>
    </xf>
    <xf numFmtId="0" fontId="58" fillId="0" borderId="20" xfId="0" applyFont="1" applyFill="1" applyBorder="1" applyAlignment="1">
      <alignment vertical="center" shrinkToFit="1"/>
    </xf>
    <xf numFmtId="0" fontId="45" fillId="0" borderId="0" xfId="34" applyFont="1">
      <alignment/>
      <protection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0" xfId="34" applyFont="1">
      <alignment/>
      <protection/>
    </xf>
    <xf numFmtId="0" fontId="52" fillId="0" borderId="0" xfId="34" applyFont="1">
      <alignment/>
      <protection/>
    </xf>
    <xf numFmtId="0" fontId="59" fillId="0" borderId="20" xfId="0" applyFont="1" applyBorder="1" applyAlignment="1">
      <alignment horizontal="left" vertical="center" shrinkToFit="1"/>
    </xf>
    <xf numFmtId="0" fontId="59" fillId="0" borderId="20" xfId="0" applyFont="1" applyFill="1" applyBorder="1" applyAlignment="1">
      <alignment horizontal="left" vertical="center" shrinkToFit="1"/>
    </xf>
    <xf numFmtId="0" fontId="59" fillId="0" borderId="20" xfId="0" applyFont="1" applyFill="1" applyBorder="1" applyAlignment="1">
      <alignment vertical="center" textRotation="180" shrinkToFit="1"/>
    </xf>
    <xf numFmtId="0" fontId="37" fillId="25" borderId="60" xfId="0" applyFont="1" applyFill="1" applyBorder="1" applyAlignment="1">
      <alignment horizontal="center" vertical="center" shrinkToFit="1"/>
    </xf>
    <xf numFmtId="0" fontId="37" fillId="25" borderId="61" xfId="0" applyFont="1" applyFill="1" applyBorder="1" applyAlignment="1">
      <alignment horizontal="center" vertical="center" shrinkToFit="1"/>
    </xf>
    <xf numFmtId="0" fontId="37" fillId="25" borderId="62" xfId="0" applyFont="1" applyFill="1" applyBorder="1" applyAlignment="1">
      <alignment horizontal="center" vertical="center" shrinkToFit="1"/>
    </xf>
    <xf numFmtId="0" fontId="54" fillId="25" borderId="63" xfId="0" applyFont="1" applyFill="1" applyBorder="1" applyAlignment="1">
      <alignment horizontal="center" vertical="center" shrinkToFit="1"/>
    </xf>
    <xf numFmtId="0" fontId="54" fillId="25" borderId="0" xfId="0" applyFont="1" applyFill="1" applyBorder="1" applyAlignment="1">
      <alignment horizontal="center" vertical="center" shrinkToFit="1"/>
    </xf>
    <xf numFmtId="0" fontId="54" fillId="25" borderId="64" xfId="0" applyFont="1" applyFill="1" applyBorder="1" applyAlignment="1">
      <alignment horizontal="center" vertical="center" shrinkToFit="1"/>
    </xf>
    <xf numFmtId="0" fontId="54" fillId="25" borderId="65" xfId="0" applyFont="1" applyFill="1" applyBorder="1" applyAlignment="1">
      <alignment horizontal="center" vertical="center" shrinkToFit="1"/>
    </xf>
    <xf numFmtId="0" fontId="54" fillId="25" borderId="66" xfId="0" applyFont="1" applyFill="1" applyBorder="1" applyAlignment="1">
      <alignment horizontal="center" vertical="center" shrinkToFit="1"/>
    </xf>
    <xf numFmtId="0" fontId="54" fillId="25" borderId="67" xfId="0" applyFont="1" applyFill="1" applyBorder="1" applyAlignment="1">
      <alignment horizontal="center" vertical="center" shrinkToFit="1"/>
    </xf>
    <xf numFmtId="0" fontId="38" fillId="25" borderId="63" xfId="0" applyFont="1" applyFill="1" applyBorder="1" applyAlignment="1">
      <alignment horizontal="center" vertical="center" shrinkToFit="1"/>
    </xf>
    <xf numFmtId="0" fontId="38" fillId="25" borderId="0" xfId="0" applyFont="1" applyFill="1" applyBorder="1" applyAlignment="1">
      <alignment horizontal="center" vertical="center" shrinkToFit="1"/>
    </xf>
    <xf numFmtId="0" fontId="38" fillId="25" borderId="64" xfId="0" applyFont="1" applyFill="1" applyBorder="1" applyAlignment="1">
      <alignment horizontal="center" vertical="center" shrinkToFit="1"/>
    </xf>
    <xf numFmtId="0" fontId="38" fillId="25" borderId="65" xfId="0" applyFont="1" applyFill="1" applyBorder="1" applyAlignment="1">
      <alignment horizontal="center" vertical="center" shrinkToFit="1"/>
    </xf>
    <xf numFmtId="0" fontId="38" fillId="25" borderId="66" xfId="0" applyFont="1" applyFill="1" applyBorder="1" applyAlignment="1">
      <alignment horizontal="center" vertical="center" shrinkToFit="1"/>
    </xf>
    <xf numFmtId="0" fontId="38" fillId="25" borderId="67" xfId="0" applyFont="1" applyFill="1" applyBorder="1" applyAlignment="1">
      <alignment horizontal="center" vertical="center" shrinkToFit="1"/>
    </xf>
    <xf numFmtId="0" fontId="38" fillId="25" borderId="68" xfId="0" applyFont="1" applyFill="1" applyBorder="1" applyAlignment="1">
      <alignment horizontal="center" vertical="center" shrinkToFit="1"/>
    </xf>
    <xf numFmtId="0" fontId="38" fillId="25" borderId="69" xfId="0" applyFont="1" applyFill="1" applyBorder="1" applyAlignment="1">
      <alignment horizontal="center" vertical="center" shrinkToFit="1"/>
    </xf>
    <xf numFmtId="0" fontId="38" fillId="25" borderId="70" xfId="0" applyFont="1" applyFill="1" applyBorder="1" applyAlignment="1">
      <alignment horizontal="center" vertical="center" shrinkToFit="1"/>
    </xf>
    <xf numFmtId="0" fontId="38" fillId="25" borderId="63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64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66" xfId="0" applyFont="1" applyBorder="1" applyAlignment="1">
      <alignment horizontal="left" vertical="center"/>
    </xf>
    <xf numFmtId="0" fontId="44" fillId="25" borderId="63" xfId="0" applyFont="1" applyFill="1" applyBorder="1" applyAlignment="1">
      <alignment horizontal="center" vertical="center" shrinkToFit="1"/>
    </xf>
    <xf numFmtId="0" fontId="44" fillId="25" borderId="0" xfId="0" applyFont="1" applyFill="1" applyBorder="1" applyAlignment="1">
      <alignment horizontal="center" vertical="center" shrinkToFit="1"/>
    </xf>
    <xf numFmtId="0" fontId="44" fillId="25" borderId="64" xfId="0" applyFont="1" applyFill="1" applyBorder="1" applyAlignment="1">
      <alignment horizontal="center" vertical="center" shrinkToFit="1"/>
    </xf>
    <xf numFmtId="0" fontId="48" fillId="0" borderId="66" xfId="0" applyFont="1" applyFill="1" applyBorder="1" applyAlignment="1">
      <alignment horizontal="left" shrinkToFit="1"/>
    </xf>
    <xf numFmtId="0" fontId="48" fillId="0" borderId="0" xfId="0" applyFont="1" applyFill="1" applyBorder="1" applyAlignment="1">
      <alignment horizontal="left" shrinkToFit="1"/>
    </xf>
    <xf numFmtId="0" fontId="33" fillId="0" borderId="0" xfId="0" applyFont="1" applyBorder="1" applyAlignment="1">
      <alignment horizontal="left" shrinkToFit="1"/>
    </xf>
    <xf numFmtId="0" fontId="44" fillId="25" borderId="65" xfId="0" applyFont="1" applyFill="1" applyBorder="1" applyAlignment="1">
      <alignment horizontal="center" vertical="center" shrinkToFit="1"/>
    </xf>
    <xf numFmtId="0" fontId="44" fillId="25" borderId="66" xfId="0" applyFont="1" applyFill="1" applyBorder="1" applyAlignment="1">
      <alignment horizontal="center" vertical="center" shrinkToFit="1"/>
    </xf>
    <xf numFmtId="0" fontId="44" fillId="25" borderId="67" xfId="0" applyFont="1" applyFill="1" applyBorder="1" applyAlignment="1">
      <alignment horizontal="center" vertical="center" shrinkToFit="1"/>
    </xf>
    <xf numFmtId="0" fontId="44" fillId="25" borderId="68" xfId="0" applyFont="1" applyFill="1" applyBorder="1" applyAlignment="1">
      <alignment horizontal="center" vertical="center" shrinkToFit="1"/>
    </xf>
    <xf numFmtId="0" fontId="44" fillId="25" borderId="69" xfId="0" applyFont="1" applyFill="1" applyBorder="1" applyAlignment="1">
      <alignment horizontal="center" vertical="center" shrinkToFit="1"/>
    </xf>
    <xf numFmtId="0" fontId="44" fillId="25" borderId="71" xfId="0" applyFont="1" applyFill="1" applyBorder="1" applyAlignment="1">
      <alignment horizontal="center" vertical="center" shrinkToFit="1"/>
    </xf>
    <xf numFmtId="198" fontId="50" fillId="25" borderId="72" xfId="0" applyNumberFormat="1" applyFont="1" applyFill="1" applyBorder="1" applyAlignment="1">
      <alignment horizontal="center" vertical="center" wrapText="1"/>
    </xf>
    <xf numFmtId="198" fontId="39" fillId="25" borderId="73" xfId="0" applyNumberFormat="1" applyFont="1" applyFill="1" applyBorder="1" applyAlignment="1">
      <alignment horizontal="center" vertical="center" wrapText="1"/>
    </xf>
    <xf numFmtId="198" fontId="39" fillId="25" borderId="74" xfId="0" applyNumberFormat="1" applyFont="1" applyFill="1" applyBorder="1" applyAlignment="1">
      <alignment horizontal="center" vertical="center" wrapText="1"/>
    </xf>
    <xf numFmtId="198" fontId="39" fillId="25" borderId="75" xfId="0" applyNumberFormat="1" applyFont="1" applyFill="1" applyBorder="1" applyAlignment="1">
      <alignment horizontal="center" vertical="center" wrapText="1"/>
    </xf>
    <xf numFmtId="198" fontId="39" fillId="25" borderId="58" xfId="0" applyNumberFormat="1" applyFont="1" applyFill="1" applyBorder="1" applyAlignment="1">
      <alignment horizontal="center" vertical="center" wrapText="1"/>
    </xf>
    <xf numFmtId="198" fontId="39" fillId="25" borderId="76" xfId="0" applyNumberFormat="1" applyFont="1" applyFill="1" applyBorder="1" applyAlignment="1">
      <alignment horizontal="center" vertical="center" wrapText="1"/>
    </xf>
    <xf numFmtId="198" fontId="39" fillId="25" borderId="77" xfId="0" applyNumberFormat="1" applyFont="1" applyFill="1" applyBorder="1" applyAlignment="1">
      <alignment horizontal="center" vertical="center" wrapText="1"/>
    </xf>
    <xf numFmtId="0" fontId="41" fillId="25" borderId="78" xfId="0" applyFont="1" applyFill="1" applyBorder="1" applyAlignment="1">
      <alignment horizontal="center" vertical="center" shrinkToFit="1"/>
    </xf>
    <xf numFmtId="0" fontId="41" fillId="25" borderId="74" xfId="0" applyFont="1" applyFill="1" applyBorder="1" applyAlignment="1">
      <alignment horizontal="center" vertical="center" shrinkToFit="1"/>
    </xf>
    <xf numFmtId="0" fontId="41" fillId="25" borderId="75" xfId="0" applyFont="1" applyFill="1" applyBorder="1" applyAlignment="1">
      <alignment horizontal="center" vertical="center" shrinkToFit="1"/>
    </xf>
    <xf numFmtId="0" fontId="41" fillId="25" borderId="79" xfId="0" applyFont="1" applyFill="1" applyBorder="1" applyAlignment="1">
      <alignment horizontal="center" vertical="center" shrinkToFit="1"/>
    </xf>
    <xf numFmtId="0" fontId="41" fillId="25" borderId="69" xfId="0" applyFont="1" applyFill="1" applyBorder="1" applyAlignment="1">
      <alignment horizontal="center" vertical="center" shrinkToFit="1"/>
    </xf>
    <xf numFmtId="0" fontId="41" fillId="25" borderId="70" xfId="0" applyFont="1" applyFill="1" applyBorder="1" applyAlignment="1">
      <alignment horizontal="center" vertical="center" shrinkToFit="1"/>
    </xf>
    <xf numFmtId="0" fontId="44" fillId="25" borderId="63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center" vertical="center"/>
    </xf>
    <xf numFmtId="0" fontId="44" fillId="25" borderId="64" xfId="0" applyFont="1" applyFill="1" applyBorder="1" applyAlignment="1">
      <alignment horizontal="center" vertical="center"/>
    </xf>
    <xf numFmtId="198" fontId="50" fillId="25" borderId="47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shrinkToFit="1"/>
    </xf>
    <xf numFmtId="198" fontId="39" fillId="25" borderId="72" xfId="0" applyNumberFormat="1" applyFont="1" applyFill="1" applyBorder="1" applyAlignment="1">
      <alignment horizontal="center" vertical="center" wrapText="1"/>
    </xf>
    <xf numFmtId="198" fontId="39" fillId="25" borderId="47" xfId="0" applyNumberFormat="1" applyFont="1" applyFill="1" applyBorder="1" applyAlignment="1">
      <alignment horizontal="center" vertical="center" wrapText="1"/>
    </xf>
    <xf numFmtId="0" fontId="42" fillId="25" borderId="78" xfId="0" applyFont="1" applyFill="1" applyBorder="1" applyAlignment="1">
      <alignment horizontal="center" vertical="center" shrinkToFit="1"/>
    </xf>
    <xf numFmtId="0" fontId="42" fillId="25" borderId="74" xfId="0" applyFont="1" applyFill="1" applyBorder="1" applyAlignment="1">
      <alignment horizontal="center" vertical="center" shrinkToFit="1"/>
    </xf>
    <xf numFmtId="0" fontId="42" fillId="25" borderId="80" xfId="0" applyFont="1" applyFill="1" applyBorder="1" applyAlignment="1">
      <alignment horizontal="center" vertical="center" shrinkToFit="1"/>
    </xf>
    <xf numFmtId="0" fontId="41" fillId="25" borderId="68" xfId="0" applyFont="1" applyFill="1" applyBorder="1" applyAlignment="1">
      <alignment horizontal="center" vertical="center" shrinkToFit="1"/>
    </xf>
    <xf numFmtId="198" fontId="53" fillId="25" borderId="72" xfId="0" applyNumberFormat="1" applyFont="1" applyFill="1" applyBorder="1" applyAlignment="1">
      <alignment horizontal="center" vertical="center" wrapText="1"/>
    </xf>
    <xf numFmtId="0" fontId="41" fillId="25" borderId="80" xfId="0" applyFont="1" applyFill="1" applyBorder="1" applyAlignment="1">
      <alignment horizontal="center" vertical="center" shrinkToFit="1"/>
    </xf>
    <xf numFmtId="0" fontId="41" fillId="25" borderId="60" xfId="0" applyFont="1" applyFill="1" applyBorder="1" applyAlignment="1">
      <alignment horizontal="center" vertical="center" shrinkToFit="1"/>
    </xf>
    <xf numFmtId="0" fontId="41" fillId="25" borderId="61" xfId="0" applyFont="1" applyFill="1" applyBorder="1" applyAlignment="1">
      <alignment horizontal="center" vertical="center" shrinkToFit="1"/>
    </xf>
    <xf numFmtId="0" fontId="41" fillId="25" borderId="81" xfId="0" applyFont="1" applyFill="1" applyBorder="1" applyAlignment="1">
      <alignment horizontal="center" vertical="center" shrinkToFit="1"/>
    </xf>
    <xf numFmtId="0" fontId="54" fillId="25" borderId="68" xfId="0" applyFont="1" applyFill="1" applyBorder="1" applyAlignment="1">
      <alignment horizontal="center" vertical="center" shrinkToFit="1"/>
    </xf>
    <xf numFmtId="0" fontId="54" fillId="25" borderId="69" xfId="0" applyFont="1" applyFill="1" applyBorder="1" applyAlignment="1">
      <alignment horizontal="center" vertical="center" shrinkToFit="1"/>
    </xf>
    <xf numFmtId="0" fontId="54" fillId="25" borderId="71" xfId="0" applyFont="1" applyFill="1" applyBorder="1" applyAlignment="1">
      <alignment horizontal="center" vertical="center" shrinkToFit="1"/>
    </xf>
    <xf numFmtId="0" fontId="54" fillId="25" borderId="63" xfId="0" applyFont="1" applyFill="1" applyBorder="1" applyAlignment="1">
      <alignment horizontal="center" vertical="center"/>
    </xf>
    <xf numFmtId="0" fontId="54" fillId="25" borderId="0" xfId="0" applyFont="1" applyFill="1" applyBorder="1" applyAlignment="1">
      <alignment horizontal="center" vertical="center"/>
    </xf>
    <xf numFmtId="0" fontId="54" fillId="25" borderId="64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 shrinkToFit="1"/>
    </xf>
    <xf numFmtId="0" fontId="28" fillId="0" borderId="20" xfId="0" applyFont="1" applyFill="1" applyBorder="1" applyAlignment="1">
      <alignment horizontal="center" vertical="center" wrapText="1" shrinkToFit="1"/>
    </xf>
    <xf numFmtId="0" fontId="28" fillId="0" borderId="33" xfId="0" applyFont="1" applyFill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32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33" xfId="0" applyFont="1" applyFill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textRotation="255" shrinkToFit="1"/>
    </xf>
    <xf numFmtId="0" fontId="29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82" xfId="0" applyFont="1" applyBorder="1" applyAlignment="1">
      <alignment horizontal="right" vertical="top"/>
    </xf>
    <xf numFmtId="0" fontId="24" fillId="0" borderId="19" xfId="0" applyFont="1" applyFill="1" applyBorder="1" applyAlignment="1">
      <alignment horizontal="center" vertical="center" textRotation="255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emf" /><Relationship Id="rId3" Type="http://schemas.openxmlformats.org/officeDocument/2006/relationships/image" Target="../media/image12.png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685800</xdr:colOff>
      <xdr:row>7</xdr:row>
      <xdr:rowOff>9525</xdr:rowOff>
    </xdr:from>
    <xdr:to>
      <xdr:col>22</xdr:col>
      <xdr:colOff>28575</xdr:colOff>
      <xdr:row>7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0700325" y="44481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7</xdr:row>
      <xdr:rowOff>9525</xdr:rowOff>
    </xdr:from>
    <xdr:to>
      <xdr:col>22</xdr:col>
      <xdr:colOff>28575</xdr:colOff>
      <xdr:row>7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0700325" y="44481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4</xdr:row>
      <xdr:rowOff>9525</xdr:rowOff>
    </xdr:from>
    <xdr:to>
      <xdr:col>22</xdr:col>
      <xdr:colOff>28575</xdr:colOff>
      <xdr:row>4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0700325" y="25622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</xdr:row>
      <xdr:rowOff>66675</xdr:rowOff>
    </xdr:from>
    <xdr:to>
      <xdr:col>22</xdr:col>
      <xdr:colOff>390525</xdr:colOff>
      <xdr:row>8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14525" y="5133975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8822650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8822650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1943100</xdr:colOff>
      <xdr:row>1</xdr:row>
      <xdr:rowOff>285750</xdr:rowOff>
    </xdr:from>
    <xdr:to>
      <xdr:col>17</xdr:col>
      <xdr:colOff>409575</xdr:colOff>
      <xdr:row>2</xdr:row>
      <xdr:rowOff>247650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32475" y="942975"/>
          <a:ext cx="2371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1400175</xdr:colOff>
      <xdr:row>0</xdr:row>
      <xdr:rowOff>0</xdr:rowOff>
    </xdr:from>
    <xdr:to>
      <xdr:col>17</xdr:col>
      <xdr:colOff>133350</xdr:colOff>
      <xdr:row>1</xdr:row>
      <xdr:rowOff>333375</xdr:rowOff>
    </xdr:to>
    <xdr:pic>
      <xdr:nvPicPr>
        <xdr:cNvPr id="8" name="圖片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89550" y="0"/>
          <a:ext cx="2638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="30" zoomScaleNormal="30" zoomScaleSheetLayoutView="26" workbookViewId="0" topLeftCell="A26">
      <selection activeCell="Q37" sqref="Q37:T37"/>
    </sheetView>
  </sheetViews>
  <sheetFormatPr defaultColWidth="9.00390625" defaultRowHeight="16.5"/>
  <cols>
    <col min="1" max="20" width="25.625" style="90" customWidth="1"/>
    <col min="21" max="21" width="12.625" style="90" customWidth="1"/>
    <col min="22" max="22" width="9.00390625" style="90" customWidth="1"/>
    <col min="23" max="23" width="18.25390625" style="90" customWidth="1"/>
    <col min="24" max="16384" width="9.00390625" style="90" customWidth="1"/>
  </cols>
  <sheetData>
    <row r="1" spans="1:18" ht="51.75" customHeight="1">
      <c r="A1" s="204" t="s">
        <v>180</v>
      </c>
      <c r="B1" s="204"/>
      <c r="C1" s="204"/>
      <c r="D1" s="204"/>
      <c r="E1" s="204"/>
      <c r="F1" s="204"/>
      <c r="G1" s="204"/>
      <c r="H1" s="204"/>
      <c r="O1" s="210" t="s">
        <v>61</v>
      </c>
      <c r="P1" s="210"/>
      <c r="Q1" s="211"/>
      <c r="R1" s="211"/>
    </row>
    <row r="2" spans="1:18" ht="59.25" customHeight="1" thickBot="1">
      <c r="A2" s="205"/>
      <c r="B2" s="205"/>
      <c r="C2" s="205"/>
      <c r="D2" s="205"/>
      <c r="E2" s="205"/>
      <c r="F2" s="205"/>
      <c r="G2" s="205"/>
      <c r="H2" s="205"/>
      <c r="O2" s="209" t="s">
        <v>54</v>
      </c>
      <c r="P2" s="209"/>
      <c r="Q2" s="103"/>
      <c r="R2" s="103"/>
    </row>
    <row r="3" spans="1:20" s="179" customFormat="1" ht="40.5" customHeight="1" thickBo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34" t="s">
        <v>94</v>
      </c>
      <c r="N3" s="234"/>
      <c r="O3" s="234"/>
      <c r="P3" s="234"/>
      <c r="Q3" s="234" t="s">
        <v>95</v>
      </c>
      <c r="R3" s="234"/>
      <c r="S3" s="234"/>
      <c r="T3" s="234"/>
    </row>
    <row r="4" spans="1:23" s="175" customFormat="1" ht="49.5" customHeight="1">
      <c r="A4" s="215"/>
      <c r="B4" s="216"/>
      <c r="C4" s="216"/>
      <c r="D4" s="217"/>
      <c r="E4" s="215"/>
      <c r="F4" s="216"/>
      <c r="G4" s="216"/>
      <c r="H4" s="217"/>
      <c r="I4" s="215"/>
      <c r="J4" s="216"/>
      <c r="K4" s="216"/>
      <c r="L4" s="217"/>
      <c r="M4" s="206"/>
      <c r="N4" s="207"/>
      <c r="O4" s="207"/>
      <c r="P4" s="208"/>
      <c r="Q4" s="206"/>
      <c r="R4" s="207"/>
      <c r="S4" s="207"/>
      <c r="T4" s="208"/>
      <c r="V4" s="235"/>
      <c r="W4" s="235"/>
    </row>
    <row r="5" spans="1:23" s="175" customFormat="1" ht="49.5" customHeight="1">
      <c r="A5" s="231"/>
      <c r="B5" s="232"/>
      <c r="C5" s="232"/>
      <c r="D5" s="233"/>
      <c r="E5" s="231"/>
      <c r="F5" s="232"/>
      <c r="G5" s="232"/>
      <c r="H5" s="233"/>
      <c r="I5" s="206"/>
      <c r="J5" s="207"/>
      <c r="K5" s="207"/>
      <c r="L5" s="208"/>
      <c r="M5" s="206"/>
      <c r="N5" s="207"/>
      <c r="O5" s="207"/>
      <c r="P5" s="208"/>
      <c r="Q5" s="206"/>
      <c r="R5" s="207"/>
      <c r="S5" s="207"/>
      <c r="T5" s="208"/>
      <c r="V5" s="176"/>
      <c r="W5" s="177"/>
    </row>
    <row r="6" spans="1:25" s="175" customFormat="1" ht="49.5" customHeight="1">
      <c r="A6" s="206"/>
      <c r="B6" s="207"/>
      <c r="C6" s="207"/>
      <c r="D6" s="208"/>
      <c r="E6" s="206"/>
      <c r="F6" s="207"/>
      <c r="G6" s="207"/>
      <c r="H6" s="208"/>
      <c r="I6" s="206"/>
      <c r="J6" s="207"/>
      <c r="K6" s="207"/>
      <c r="L6" s="208"/>
      <c r="M6" s="206"/>
      <c r="N6" s="207"/>
      <c r="O6" s="207"/>
      <c r="P6" s="208"/>
      <c r="Q6" s="206"/>
      <c r="R6" s="207"/>
      <c r="S6" s="207"/>
      <c r="T6" s="208"/>
      <c r="V6" s="235"/>
      <c r="W6" s="235"/>
      <c r="X6" s="235"/>
      <c r="Y6" s="235"/>
    </row>
    <row r="7" spans="1:20" s="178" customFormat="1" ht="49.5" customHeight="1">
      <c r="A7" s="206"/>
      <c r="B7" s="207"/>
      <c r="C7" s="207"/>
      <c r="D7" s="208"/>
      <c r="E7" s="206"/>
      <c r="F7" s="207"/>
      <c r="G7" s="207"/>
      <c r="H7" s="208"/>
      <c r="I7" s="206"/>
      <c r="J7" s="207"/>
      <c r="K7" s="207"/>
      <c r="L7" s="208"/>
      <c r="M7" s="206"/>
      <c r="N7" s="207"/>
      <c r="O7" s="207"/>
      <c r="P7" s="208"/>
      <c r="Q7" s="206"/>
      <c r="R7" s="207"/>
      <c r="S7" s="207"/>
      <c r="T7" s="208"/>
    </row>
    <row r="8" spans="1:25" s="175" customFormat="1" ht="49.5" customHeight="1">
      <c r="A8" s="206"/>
      <c r="B8" s="207"/>
      <c r="C8" s="207"/>
      <c r="D8" s="208"/>
      <c r="E8" s="206"/>
      <c r="F8" s="207"/>
      <c r="G8" s="207"/>
      <c r="H8" s="208"/>
      <c r="I8" s="206"/>
      <c r="J8" s="207"/>
      <c r="K8" s="207"/>
      <c r="L8" s="208"/>
      <c r="M8" s="206"/>
      <c r="N8" s="207"/>
      <c r="O8" s="207"/>
      <c r="P8" s="208"/>
      <c r="Q8" s="206"/>
      <c r="R8" s="207"/>
      <c r="S8" s="207"/>
      <c r="T8" s="208"/>
      <c r="V8" s="235"/>
      <c r="W8" s="235"/>
      <c r="X8" s="177"/>
      <c r="Y8" s="177"/>
    </row>
    <row r="9" spans="1:25" s="175" customFormat="1" ht="49.5" customHeight="1" thickBot="1">
      <c r="A9" s="212"/>
      <c r="B9" s="213"/>
      <c r="C9" s="213"/>
      <c r="D9" s="214"/>
      <c r="E9" s="212"/>
      <c r="F9" s="213"/>
      <c r="G9" s="213"/>
      <c r="H9" s="214"/>
      <c r="I9" s="212"/>
      <c r="J9" s="213"/>
      <c r="K9" s="213"/>
      <c r="L9" s="214"/>
      <c r="M9" s="206"/>
      <c r="N9" s="207"/>
      <c r="O9" s="207"/>
      <c r="P9" s="208"/>
      <c r="Q9" s="206"/>
      <c r="R9" s="207"/>
      <c r="S9" s="207"/>
      <c r="T9" s="208"/>
      <c r="V9" s="177"/>
      <c r="W9" s="177"/>
      <c r="X9" s="177"/>
      <c r="Y9" s="177"/>
    </row>
    <row r="10" spans="1:25" s="91" customFormat="1" ht="38.25" customHeight="1" hidden="1">
      <c r="A10" s="219"/>
      <c r="B10" s="220"/>
      <c r="C10" s="220"/>
      <c r="D10" s="221"/>
      <c r="E10" s="222"/>
      <c r="F10" s="223"/>
      <c r="G10" s="223"/>
      <c r="H10" s="224"/>
      <c r="I10" s="237"/>
      <c r="J10" s="237"/>
      <c r="K10" s="237"/>
      <c r="L10" s="237"/>
      <c r="M10" s="236"/>
      <c r="N10" s="236"/>
      <c r="O10" s="236"/>
      <c r="P10" s="236"/>
      <c r="Q10" s="236"/>
      <c r="R10" s="236"/>
      <c r="S10" s="236"/>
      <c r="T10" s="236"/>
      <c r="X10" s="95"/>
      <c r="Y10" s="95"/>
    </row>
    <row r="11" spans="1:20" ht="25.5" customHeight="1">
      <c r="A11" s="138" t="s">
        <v>72</v>
      </c>
      <c r="B11" s="139">
        <v>0</v>
      </c>
      <c r="C11" s="139" t="s">
        <v>9</v>
      </c>
      <c r="D11" s="139">
        <v>0</v>
      </c>
      <c r="E11" s="140" t="s">
        <v>50</v>
      </c>
      <c r="F11" s="140" t="e">
        <f>#REF!</f>
        <v>#REF!</v>
      </c>
      <c r="G11" s="140" t="s">
        <v>9</v>
      </c>
      <c r="H11" s="140" t="e">
        <f>#REF!</f>
        <v>#REF!</v>
      </c>
      <c r="I11" s="141" t="s">
        <v>51</v>
      </c>
      <c r="J11" s="141" t="e">
        <f>#REF!</f>
        <v>#REF!</v>
      </c>
      <c r="K11" s="141" t="s">
        <v>9</v>
      </c>
      <c r="L11" s="141" t="e">
        <f>#REF!</f>
        <v>#REF!</v>
      </c>
      <c r="M11" s="141" t="s">
        <v>51</v>
      </c>
      <c r="N11" s="141" t="e">
        <f>#REF!</f>
        <v>#REF!</v>
      </c>
      <c r="O11" s="141" t="s">
        <v>9</v>
      </c>
      <c r="P11" s="141" t="e">
        <f>#REF!</f>
        <v>#REF!</v>
      </c>
      <c r="Q11" s="141" t="s">
        <v>51</v>
      </c>
      <c r="R11" s="141" t="e">
        <f>#REF!</f>
        <v>#REF!</v>
      </c>
      <c r="S11" s="141" t="s">
        <v>9</v>
      </c>
      <c r="T11" s="142" t="e">
        <f>#REF!</f>
        <v>#REF!</v>
      </c>
    </row>
    <row r="12" spans="1:20" ht="30.75" customHeight="1" thickBot="1">
      <c r="A12" s="143" t="s">
        <v>7</v>
      </c>
      <c r="B12" s="144">
        <v>0</v>
      </c>
      <c r="C12" s="144" t="s">
        <v>11</v>
      </c>
      <c r="D12" s="144">
        <v>0</v>
      </c>
      <c r="E12" s="145" t="s">
        <v>55</v>
      </c>
      <c r="F12" s="144" t="e">
        <f>#REF!</f>
        <v>#REF!</v>
      </c>
      <c r="G12" s="144" t="s">
        <v>11</v>
      </c>
      <c r="H12" s="144" t="e">
        <f>#REF!</f>
        <v>#REF!</v>
      </c>
      <c r="I12" s="144" t="s">
        <v>55</v>
      </c>
      <c r="J12" s="144" t="e">
        <f>#REF!</f>
        <v>#REF!</v>
      </c>
      <c r="K12" s="144" t="s">
        <v>11</v>
      </c>
      <c r="L12" s="144" t="e">
        <f>#REF!</f>
        <v>#REF!</v>
      </c>
      <c r="M12" s="144" t="s">
        <v>55</v>
      </c>
      <c r="N12" s="144" t="e">
        <f>#REF!</f>
        <v>#REF!</v>
      </c>
      <c r="O12" s="144" t="s">
        <v>11</v>
      </c>
      <c r="P12" s="144" t="e">
        <f>#REF!</f>
        <v>#REF!</v>
      </c>
      <c r="Q12" s="144" t="s">
        <v>55</v>
      </c>
      <c r="R12" s="144" t="e">
        <f>#REF!</f>
        <v>#REF!</v>
      </c>
      <c r="S12" s="144" t="s">
        <v>11</v>
      </c>
      <c r="T12" s="146" t="e">
        <f>#REF!</f>
        <v>#REF!</v>
      </c>
    </row>
    <row r="13" spans="1:20" s="179" customFormat="1" ht="55.5" customHeight="1" thickBot="1">
      <c r="A13" s="218" t="s">
        <v>79</v>
      </c>
      <c r="B13" s="218"/>
      <c r="C13" s="218"/>
      <c r="D13" s="218"/>
      <c r="E13" s="218" t="s">
        <v>80</v>
      </c>
      <c r="F13" s="218"/>
      <c r="G13" s="218"/>
      <c r="H13" s="218"/>
      <c r="I13" s="218" t="s">
        <v>81</v>
      </c>
      <c r="J13" s="218"/>
      <c r="K13" s="218"/>
      <c r="L13" s="218"/>
      <c r="M13" s="234" t="s">
        <v>82</v>
      </c>
      <c r="N13" s="234"/>
      <c r="O13" s="234"/>
      <c r="P13" s="234"/>
      <c r="Q13" s="234" t="s">
        <v>83</v>
      </c>
      <c r="R13" s="234"/>
      <c r="S13" s="234"/>
      <c r="T13" s="234"/>
    </row>
    <row r="14" spans="1:23" s="175" customFormat="1" ht="49.5" customHeight="1">
      <c r="A14" s="215"/>
      <c r="B14" s="216"/>
      <c r="C14" s="216"/>
      <c r="D14" s="217"/>
      <c r="E14" s="215"/>
      <c r="F14" s="216"/>
      <c r="G14" s="216"/>
      <c r="H14" s="217"/>
      <c r="I14" s="215"/>
      <c r="J14" s="216"/>
      <c r="K14" s="216"/>
      <c r="L14" s="217"/>
      <c r="M14" s="206"/>
      <c r="N14" s="207"/>
      <c r="O14" s="207"/>
      <c r="P14" s="208"/>
      <c r="Q14" s="206"/>
      <c r="R14" s="207"/>
      <c r="S14" s="207"/>
      <c r="T14" s="208"/>
      <c r="V14" s="235"/>
      <c r="W14" s="235"/>
    </row>
    <row r="15" spans="1:23" s="175" customFormat="1" ht="49.5" customHeight="1">
      <c r="A15" s="231"/>
      <c r="B15" s="232"/>
      <c r="C15" s="232"/>
      <c r="D15" s="233"/>
      <c r="E15" s="231"/>
      <c r="F15" s="232"/>
      <c r="G15" s="232"/>
      <c r="H15" s="233"/>
      <c r="I15" s="206"/>
      <c r="J15" s="207"/>
      <c r="K15" s="207"/>
      <c r="L15" s="208"/>
      <c r="M15" s="206"/>
      <c r="N15" s="207"/>
      <c r="O15" s="207"/>
      <c r="P15" s="208"/>
      <c r="Q15" s="206"/>
      <c r="R15" s="207"/>
      <c r="S15" s="207"/>
      <c r="T15" s="208"/>
      <c r="V15" s="176"/>
      <c r="W15" s="177"/>
    </row>
    <row r="16" spans="1:25" s="175" customFormat="1" ht="49.5" customHeight="1">
      <c r="A16" s="206"/>
      <c r="B16" s="207"/>
      <c r="C16" s="207"/>
      <c r="D16" s="208"/>
      <c r="E16" s="206"/>
      <c r="F16" s="207"/>
      <c r="G16" s="207"/>
      <c r="H16" s="208"/>
      <c r="I16" s="206"/>
      <c r="J16" s="207"/>
      <c r="K16" s="207"/>
      <c r="L16" s="208"/>
      <c r="M16" s="206"/>
      <c r="N16" s="207"/>
      <c r="O16" s="207"/>
      <c r="P16" s="208"/>
      <c r="Q16" s="206"/>
      <c r="R16" s="207"/>
      <c r="S16" s="207"/>
      <c r="T16" s="208"/>
      <c r="V16" s="235"/>
      <c r="W16" s="235"/>
      <c r="X16" s="235"/>
      <c r="Y16" s="235"/>
    </row>
    <row r="17" spans="1:20" s="178" customFormat="1" ht="49.5" customHeight="1">
      <c r="A17" s="206"/>
      <c r="B17" s="207"/>
      <c r="C17" s="207"/>
      <c r="D17" s="208"/>
      <c r="E17" s="206"/>
      <c r="F17" s="207"/>
      <c r="G17" s="207"/>
      <c r="H17" s="208"/>
      <c r="I17" s="206"/>
      <c r="J17" s="207"/>
      <c r="K17" s="207"/>
      <c r="L17" s="208"/>
      <c r="M17" s="206"/>
      <c r="N17" s="207"/>
      <c r="O17" s="207"/>
      <c r="P17" s="208"/>
      <c r="Q17" s="206"/>
      <c r="R17" s="207"/>
      <c r="S17" s="207"/>
      <c r="T17" s="208"/>
    </row>
    <row r="18" spans="1:25" s="175" customFormat="1" ht="49.5" customHeight="1">
      <c r="A18" s="206"/>
      <c r="B18" s="207"/>
      <c r="C18" s="207"/>
      <c r="D18" s="208"/>
      <c r="E18" s="206"/>
      <c r="F18" s="207"/>
      <c r="G18" s="207"/>
      <c r="H18" s="208"/>
      <c r="I18" s="206"/>
      <c r="J18" s="207"/>
      <c r="K18" s="207"/>
      <c r="L18" s="208"/>
      <c r="M18" s="206"/>
      <c r="N18" s="207"/>
      <c r="O18" s="207"/>
      <c r="P18" s="208"/>
      <c r="Q18" s="206"/>
      <c r="R18" s="207"/>
      <c r="S18" s="207"/>
      <c r="T18" s="208"/>
      <c r="V18" s="235"/>
      <c r="W18" s="235"/>
      <c r="X18" s="177"/>
      <c r="Y18" s="177"/>
    </row>
    <row r="19" spans="1:25" s="175" customFormat="1" ht="49.5" customHeight="1" thickBot="1">
      <c r="A19" s="212"/>
      <c r="B19" s="213"/>
      <c r="C19" s="213"/>
      <c r="D19" s="214"/>
      <c r="E19" s="212"/>
      <c r="F19" s="213"/>
      <c r="G19" s="213"/>
      <c r="H19" s="214"/>
      <c r="I19" s="212"/>
      <c r="J19" s="213"/>
      <c r="K19" s="213"/>
      <c r="L19" s="214"/>
      <c r="M19" s="206"/>
      <c r="N19" s="207"/>
      <c r="O19" s="207"/>
      <c r="P19" s="208"/>
      <c r="Q19" s="206"/>
      <c r="R19" s="207"/>
      <c r="S19" s="207"/>
      <c r="T19" s="208"/>
      <c r="V19" s="177"/>
      <c r="W19" s="177"/>
      <c r="X19" s="177"/>
      <c r="Y19" s="177"/>
    </row>
    <row r="20" spans="1:20" s="91" customFormat="1" ht="1.5" customHeight="1" thickBot="1">
      <c r="A20" s="138" t="s">
        <v>44</v>
      </c>
      <c r="B20" s="139" t="e">
        <f>#REF!</f>
        <v>#REF!</v>
      </c>
      <c r="C20" s="139" t="s">
        <v>9</v>
      </c>
      <c r="D20" s="139" t="e">
        <f>#REF!</f>
        <v>#REF!</v>
      </c>
      <c r="E20" s="228"/>
      <c r="F20" s="229"/>
      <c r="G20" s="229"/>
      <c r="H20" s="230"/>
      <c r="I20" s="225"/>
      <c r="J20" s="226"/>
      <c r="K20" s="226"/>
      <c r="L20" s="227"/>
      <c r="M20" s="225"/>
      <c r="N20" s="226"/>
      <c r="O20" s="226"/>
      <c r="P20" s="227"/>
      <c r="Q20" s="238" t="s">
        <v>78</v>
      </c>
      <c r="R20" s="239"/>
      <c r="S20" s="239"/>
      <c r="T20" s="240"/>
    </row>
    <row r="21" spans="1:20" ht="29.25" customHeight="1">
      <c r="A21" s="138" t="s">
        <v>44</v>
      </c>
      <c r="B21" s="139" t="e">
        <f>#REF!</f>
        <v>#REF!</v>
      </c>
      <c r="C21" s="139" t="s">
        <v>9</v>
      </c>
      <c r="D21" s="139" t="e">
        <f>#REF!</f>
        <v>#REF!</v>
      </c>
      <c r="E21" s="147" t="s">
        <v>59</v>
      </c>
      <c r="F21" s="148" t="e">
        <f>#REF!</f>
        <v>#REF!</v>
      </c>
      <c r="G21" s="148" t="s">
        <v>9</v>
      </c>
      <c r="H21" s="149" t="e">
        <f>#REF!</f>
        <v>#REF!</v>
      </c>
      <c r="I21" s="150" t="s">
        <v>59</v>
      </c>
      <c r="J21" s="148" t="e">
        <f>#REF!</f>
        <v>#REF!</v>
      </c>
      <c r="K21" s="148" t="s">
        <v>9</v>
      </c>
      <c r="L21" s="148" t="e">
        <f>#REF!</f>
        <v>#REF!</v>
      </c>
      <c r="M21" s="148" t="s">
        <v>59</v>
      </c>
      <c r="N21" s="148" t="e">
        <f>#REF!</f>
        <v>#REF!</v>
      </c>
      <c r="O21" s="148" t="s">
        <v>9</v>
      </c>
      <c r="P21" s="149" t="e">
        <f>#REF!</f>
        <v>#REF!</v>
      </c>
      <c r="Q21" s="150" t="s">
        <v>59</v>
      </c>
      <c r="R21" s="148" t="e">
        <f>#REF!</f>
        <v>#REF!</v>
      </c>
      <c r="S21" s="148" t="s">
        <v>9</v>
      </c>
      <c r="T21" s="151" t="e">
        <f>#REF!</f>
        <v>#REF!</v>
      </c>
    </row>
    <row r="22" spans="1:26" ht="28.5" customHeight="1" thickBot="1">
      <c r="A22" s="143" t="s">
        <v>55</v>
      </c>
      <c r="B22" s="144" t="e">
        <f>#REF!</f>
        <v>#REF!</v>
      </c>
      <c r="C22" s="144" t="s">
        <v>11</v>
      </c>
      <c r="D22" s="144" t="e">
        <f>#REF!</f>
        <v>#REF!</v>
      </c>
      <c r="E22" s="152" t="s">
        <v>55</v>
      </c>
      <c r="F22" s="153" t="e">
        <f>#REF!</f>
        <v>#REF!</v>
      </c>
      <c r="G22" s="153" t="s">
        <v>11</v>
      </c>
      <c r="H22" s="154" t="e">
        <f>#REF!</f>
        <v>#REF!</v>
      </c>
      <c r="I22" s="155" t="s">
        <v>55</v>
      </c>
      <c r="J22" s="153" t="e">
        <f>#REF!</f>
        <v>#REF!</v>
      </c>
      <c r="K22" s="153" t="s">
        <v>11</v>
      </c>
      <c r="L22" s="153" t="e">
        <f>#REF!</f>
        <v>#REF!</v>
      </c>
      <c r="M22" s="153" t="s">
        <v>55</v>
      </c>
      <c r="N22" s="153" t="e">
        <f>#REF!</f>
        <v>#REF!</v>
      </c>
      <c r="O22" s="153" t="s">
        <v>11</v>
      </c>
      <c r="P22" s="154" t="e">
        <f>#REF!</f>
        <v>#REF!</v>
      </c>
      <c r="Q22" s="155" t="s">
        <v>55</v>
      </c>
      <c r="R22" s="153" t="e">
        <f>#REF!</f>
        <v>#REF!</v>
      </c>
      <c r="S22" s="153" t="s">
        <v>11</v>
      </c>
      <c r="T22" s="154" t="e">
        <f>#REF!</f>
        <v>#REF!</v>
      </c>
      <c r="V22"/>
      <c r="Z22"/>
    </row>
    <row r="23" spans="1:20" s="179" customFormat="1" ht="50.25" customHeight="1" thickBot="1">
      <c r="A23" s="218" t="s">
        <v>84</v>
      </c>
      <c r="B23" s="218"/>
      <c r="C23" s="218"/>
      <c r="D23" s="218"/>
      <c r="E23" s="218" t="s">
        <v>85</v>
      </c>
      <c r="F23" s="218"/>
      <c r="G23" s="218"/>
      <c r="H23" s="218"/>
      <c r="I23" s="218" t="s">
        <v>86</v>
      </c>
      <c r="J23" s="218"/>
      <c r="K23" s="218"/>
      <c r="L23" s="218"/>
      <c r="M23" s="234" t="s">
        <v>96</v>
      </c>
      <c r="N23" s="234"/>
      <c r="O23" s="234"/>
      <c r="P23" s="234"/>
      <c r="Q23" s="234" t="s">
        <v>87</v>
      </c>
      <c r="R23" s="234"/>
      <c r="S23" s="234"/>
      <c r="T23" s="234"/>
    </row>
    <row r="24" spans="1:23" s="175" customFormat="1" ht="49.5" customHeight="1">
      <c r="A24" s="215"/>
      <c r="B24" s="216"/>
      <c r="C24" s="216"/>
      <c r="D24" s="217"/>
      <c r="E24" s="215"/>
      <c r="F24" s="216"/>
      <c r="G24" s="216"/>
      <c r="H24" s="217"/>
      <c r="I24" s="215"/>
      <c r="J24" s="216"/>
      <c r="K24" s="216"/>
      <c r="L24" s="217"/>
      <c r="M24" s="206"/>
      <c r="N24" s="207"/>
      <c r="O24" s="207"/>
      <c r="P24" s="208"/>
      <c r="Q24" s="206"/>
      <c r="R24" s="207"/>
      <c r="S24" s="207"/>
      <c r="T24" s="208"/>
      <c r="V24" s="235"/>
      <c r="W24" s="235"/>
    </row>
    <row r="25" spans="1:23" s="175" customFormat="1" ht="49.5" customHeight="1">
      <c r="A25" s="231"/>
      <c r="B25" s="232"/>
      <c r="C25" s="232"/>
      <c r="D25" s="233"/>
      <c r="E25" s="231"/>
      <c r="F25" s="232"/>
      <c r="G25" s="232"/>
      <c r="H25" s="233"/>
      <c r="I25" s="206"/>
      <c r="J25" s="207"/>
      <c r="K25" s="207"/>
      <c r="L25" s="208"/>
      <c r="M25" s="206"/>
      <c r="N25" s="207"/>
      <c r="O25" s="207"/>
      <c r="P25" s="208"/>
      <c r="Q25" s="206"/>
      <c r="R25" s="207"/>
      <c r="S25" s="207"/>
      <c r="T25" s="208"/>
      <c r="V25" s="176"/>
      <c r="W25" s="177"/>
    </row>
    <row r="26" spans="1:25" s="175" customFormat="1" ht="49.5" customHeight="1">
      <c r="A26" s="206"/>
      <c r="B26" s="207"/>
      <c r="C26" s="207"/>
      <c r="D26" s="208"/>
      <c r="E26" s="206"/>
      <c r="F26" s="207"/>
      <c r="G26" s="207"/>
      <c r="H26" s="208"/>
      <c r="I26" s="206"/>
      <c r="J26" s="207"/>
      <c r="K26" s="207"/>
      <c r="L26" s="208"/>
      <c r="M26" s="206"/>
      <c r="N26" s="207"/>
      <c r="O26" s="207"/>
      <c r="P26" s="208"/>
      <c r="Q26" s="206"/>
      <c r="R26" s="207"/>
      <c r="S26" s="207"/>
      <c r="T26" s="208"/>
      <c r="V26" s="235"/>
      <c r="W26" s="235"/>
      <c r="X26" s="235"/>
      <c r="Y26" s="235"/>
    </row>
    <row r="27" spans="1:20" s="178" customFormat="1" ht="49.5" customHeight="1">
      <c r="A27" s="206"/>
      <c r="B27" s="207"/>
      <c r="C27" s="207"/>
      <c r="D27" s="208"/>
      <c r="E27" s="206"/>
      <c r="F27" s="207"/>
      <c r="G27" s="207"/>
      <c r="H27" s="208"/>
      <c r="I27" s="206"/>
      <c r="J27" s="207"/>
      <c r="K27" s="207"/>
      <c r="L27" s="208"/>
      <c r="M27" s="206"/>
      <c r="N27" s="207"/>
      <c r="O27" s="207"/>
      <c r="P27" s="208"/>
      <c r="Q27" s="206"/>
      <c r="R27" s="207"/>
      <c r="S27" s="207"/>
      <c r="T27" s="208"/>
    </row>
    <row r="28" spans="1:25" s="175" customFormat="1" ht="49.5" customHeight="1">
      <c r="A28" s="206"/>
      <c r="B28" s="207"/>
      <c r="C28" s="207"/>
      <c r="D28" s="208"/>
      <c r="E28" s="206"/>
      <c r="F28" s="207"/>
      <c r="G28" s="207"/>
      <c r="H28" s="208"/>
      <c r="I28" s="206"/>
      <c r="J28" s="207"/>
      <c r="K28" s="207"/>
      <c r="L28" s="208"/>
      <c r="M28" s="206"/>
      <c r="N28" s="207"/>
      <c r="O28" s="207"/>
      <c r="P28" s="208"/>
      <c r="Q28" s="206"/>
      <c r="R28" s="207"/>
      <c r="S28" s="207"/>
      <c r="T28" s="208"/>
      <c r="V28" s="235"/>
      <c r="W28" s="235"/>
      <c r="X28" s="177"/>
      <c r="Y28" s="177"/>
    </row>
    <row r="29" spans="1:25" s="175" customFormat="1" ht="49.5" customHeight="1" thickBot="1">
      <c r="A29" s="206"/>
      <c r="B29" s="207"/>
      <c r="C29" s="207"/>
      <c r="D29" s="208"/>
      <c r="E29" s="212"/>
      <c r="F29" s="213"/>
      <c r="G29" s="213"/>
      <c r="H29" s="214"/>
      <c r="I29" s="212"/>
      <c r="J29" s="213"/>
      <c r="K29" s="213"/>
      <c r="L29" s="214"/>
      <c r="M29" s="206"/>
      <c r="N29" s="207"/>
      <c r="O29" s="207"/>
      <c r="P29" s="208"/>
      <c r="Q29" s="206"/>
      <c r="R29" s="207"/>
      <c r="S29" s="207"/>
      <c r="T29" s="208"/>
      <c r="V29" s="177"/>
      <c r="W29" s="177"/>
      <c r="X29" s="177"/>
      <c r="Y29" s="177"/>
    </row>
    <row r="30" spans="1:20" s="91" customFormat="1" ht="2.25" customHeight="1" thickBot="1">
      <c r="A30" s="241"/>
      <c r="B30" s="229"/>
      <c r="C30" s="229"/>
      <c r="D30" s="230"/>
      <c r="E30" s="225"/>
      <c r="F30" s="226"/>
      <c r="G30" s="226"/>
      <c r="H30" s="227"/>
      <c r="I30" s="225"/>
      <c r="J30" s="226"/>
      <c r="K30" s="226"/>
      <c r="L30" s="227"/>
      <c r="M30" s="225"/>
      <c r="N30" s="226"/>
      <c r="O30" s="226"/>
      <c r="P30" s="227"/>
      <c r="Q30" s="225"/>
      <c r="R30" s="226"/>
      <c r="S30" s="226"/>
      <c r="T30" s="243"/>
    </row>
    <row r="31" spans="1:20" ht="25.5" customHeight="1">
      <c r="A31" s="150" t="s">
        <v>49</v>
      </c>
      <c r="B31" s="148" t="e">
        <f>#REF!</f>
        <v>#REF!</v>
      </c>
      <c r="C31" s="148" t="s">
        <v>9</v>
      </c>
      <c r="D31" s="156" t="e">
        <f>#REF!</f>
        <v>#REF!</v>
      </c>
      <c r="E31" s="150" t="s">
        <v>59</v>
      </c>
      <c r="F31" s="148" t="e">
        <f>#REF!</f>
        <v>#REF!</v>
      </c>
      <c r="G31" s="148" t="s">
        <v>9</v>
      </c>
      <c r="H31" s="148" t="e">
        <f>#REF!</f>
        <v>#REF!</v>
      </c>
      <c r="I31" s="148" t="s">
        <v>59</v>
      </c>
      <c r="J31" s="148" t="e">
        <f>#REF!</f>
        <v>#REF!</v>
      </c>
      <c r="K31" s="148" t="s">
        <v>9</v>
      </c>
      <c r="L31" s="149" t="e">
        <f>#REF!</f>
        <v>#REF!</v>
      </c>
      <c r="M31" s="150" t="s">
        <v>59</v>
      </c>
      <c r="N31" s="148">
        <v>735</v>
      </c>
      <c r="O31" s="148" t="s">
        <v>9</v>
      </c>
      <c r="P31" s="149" t="s">
        <v>28</v>
      </c>
      <c r="Q31" s="150" t="s">
        <v>59</v>
      </c>
      <c r="R31" s="148" t="e">
        <f>#REF!</f>
        <v>#REF!</v>
      </c>
      <c r="S31" s="148" t="s">
        <v>9</v>
      </c>
      <c r="T31" s="151" t="e">
        <f>#REF!</f>
        <v>#REF!</v>
      </c>
    </row>
    <row r="32" spans="1:20" ht="28.5" customHeight="1" thickBot="1">
      <c r="A32" s="152" t="s">
        <v>55</v>
      </c>
      <c r="B32" s="153" t="e">
        <f>#REF!</f>
        <v>#REF!</v>
      </c>
      <c r="C32" s="153" t="s">
        <v>11</v>
      </c>
      <c r="D32" s="157" t="e">
        <f>#REF!</f>
        <v>#REF!</v>
      </c>
      <c r="E32" s="152" t="s">
        <v>55</v>
      </c>
      <c r="F32" s="153" t="e">
        <f>#REF!</f>
        <v>#REF!</v>
      </c>
      <c r="G32" s="153" t="s">
        <v>11</v>
      </c>
      <c r="H32" s="153" t="e">
        <f>#REF!</f>
        <v>#REF!</v>
      </c>
      <c r="I32" s="153" t="s">
        <v>55</v>
      </c>
      <c r="J32" s="158" t="e">
        <f>#REF!</f>
        <v>#REF!</v>
      </c>
      <c r="K32" s="153" t="s">
        <v>11</v>
      </c>
      <c r="L32" s="157" t="e">
        <f>#REF!</f>
        <v>#REF!</v>
      </c>
      <c r="M32" s="152" t="s">
        <v>55</v>
      </c>
      <c r="N32" s="153">
        <v>103</v>
      </c>
      <c r="O32" s="153" t="s">
        <v>11</v>
      </c>
      <c r="P32" s="157" t="s">
        <v>58</v>
      </c>
      <c r="Q32" s="152" t="s">
        <v>55</v>
      </c>
      <c r="R32" s="153" t="e">
        <f>#REF!</f>
        <v>#REF!</v>
      </c>
      <c r="S32" s="153" t="s">
        <v>11</v>
      </c>
      <c r="T32" s="154" t="e">
        <f>#REF!</f>
        <v>#REF!</v>
      </c>
    </row>
    <row r="33" spans="1:20" s="179" customFormat="1" ht="53.25" customHeight="1" thickBot="1">
      <c r="A33" s="218" t="s">
        <v>88</v>
      </c>
      <c r="B33" s="218"/>
      <c r="C33" s="218"/>
      <c r="D33" s="218"/>
      <c r="E33" s="218" t="s">
        <v>89</v>
      </c>
      <c r="F33" s="218"/>
      <c r="G33" s="218"/>
      <c r="H33" s="218"/>
      <c r="I33" s="242" t="s">
        <v>98</v>
      </c>
      <c r="J33" s="242"/>
      <c r="K33" s="242"/>
      <c r="L33" s="242"/>
      <c r="M33" s="234" t="s">
        <v>90</v>
      </c>
      <c r="N33" s="234"/>
      <c r="O33" s="234"/>
      <c r="P33" s="234"/>
      <c r="Q33" s="234" t="s">
        <v>91</v>
      </c>
      <c r="R33" s="234"/>
      <c r="S33" s="234"/>
      <c r="T33" s="234"/>
    </row>
    <row r="34" spans="1:23" s="175" customFormat="1" ht="49.5" customHeight="1">
      <c r="A34" s="215"/>
      <c r="B34" s="216"/>
      <c r="C34" s="216"/>
      <c r="D34" s="217"/>
      <c r="E34" s="215"/>
      <c r="F34" s="216"/>
      <c r="G34" s="216"/>
      <c r="H34" s="217"/>
      <c r="I34" s="215" t="s">
        <v>159</v>
      </c>
      <c r="J34" s="216"/>
      <c r="K34" s="216"/>
      <c r="L34" s="217"/>
      <c r="M34" s="206" t="s">
        <v>160</v>
      </c>
      <c r="N34" s="207"/>
      <c r="O34" s="207"/>
      <c r="P34" s="208"/>
      <c r="Q34" s="206" t="s">
        <v>161</v>
      </c>
      <c r="R34" s="207"/>
      <c r="S34" s="207"/>
      <c r="T34" s="208"/>
      <c r="V34" s="235"/>
      <c r="W34" s="235"/>
    </row>
    <row r="35" spans="1:23" s="175" customFormat="1" ht="49.5" customHeight="1">
      <c r="A35" s="231"/>
      <c r="B35" s="232"/>
      <c r="C35" s="232"/>
      <c r="D35" s="233"/>
      <c r="E35" s="231"/>
      <c r="F35" s="232"/>
      <c r="G35" s="232"/>
      <c r="H35" s="233"/>
      <c r="I35" s="206" t="s">
        <v>162</v>
      </c>
      <c r="J35" s="207"/>
      <c r="K35" s="207"/>
      <c r="L35" s="208"/>
      <c r="M35" s="206" t="s">
        <v>163</v>
      </c>
      <c r="N35" s="207"/>
      <c r="O35" s="207"/>
      <c r="P35" s="208"/>
      <c r="Q35" s="206" t="s">
        <v>164</v>
      </c>
      <c r="R35" s="207"/>
      <c r="S35" s="207"/>
      <c r="T35" s="208"/>
      <c r="V35" s="176"/>
      <c r="W35" s="177"/>
    </row>
    <row r="36" spans="1:25" s="175" customFormat="1" ht="49.5" customHeight="1">
      <c r="A36" s="206"/>
      <c r="B36" s="207"/>
      <c r="C36" s="207"/>
      <c r="D36" s="208"/>
      <c r="E36" s="206"/>
      <c r="F36" s="207"/>
      <c r="G36" s="207"/>
      <c r="H36" s="208"/>
      <c r="I36" s="206" t="s">
        <v>165</v>
      </c>
      <c r="J36" s="207"/>
      <c r="K36" s="207"/>
      <c r="L36" s="208"/>
      <c r="M36" s="206" t="s">
        <v>166</v>
      </c>
      <c r="N36" s="207"/>
      <c r="O36" s="207"/>
      <c r="P36" s="208"/>
      <c r="Q36" s="206" t="s">
        <v>189</v>
      </c>
      <c r="R36" s="207"/>
      <c r="S36" s="207"/>
      <c r="T36" s="208"/>
      <c r="V36" s="235"/>
      <c r="W36" s="235"/>
      <c r="X36" s="235"/>
      <c r="Y36" s="235"/>
    </row>
    <row r="37" spans="1:20" s="178" customFormat="1" ht="49.5" customHeight="1">
      <c r="A37" s="206"/>
      <c r="B37" s="207"/>
      <c r="C37" s="207"/>
      <c r="D37" s="208"/>
      <c r="E37" s="206"/>
      <c r="F37" s="207"/>
      <c r="G37" s="207"/>
      <c r="H37" s="208"/>
      <c r="I37" s="206" t="s">
        <v>167</v>
      </c>
      <c r="J37" s="207"/>
      <c r="K37" s="207"/>
      <c r="L37" s="208"/>
      <c r="M37" s="206" t="s">
        <v>168</v>
      </c>
      <c r="N37" s="207"/>
      <c r="O37" s="207"/>
      <c r="P37" s="208"/>
      <c r="Q37" s="206" t="s">
        <v>169</v>
      </c>
      <c r="R37" s="207"/>
      <c r="S37" s="207"/>
      <c r="T37" s="208"/>
    </row>
    <row r="38" spans="1:25" s="175" customFormat="1" ht="49.5" customHeight="1">
      <c r="A38" s="206"/>
      <c r="B38" s="207"/>
      <c r="C38" s="207"/>
      <c r="D38" s="208"/>
      <c r="E38" s="206"/>
      <c r="F38" s="207"/>
      <c r="G38" s="207"/>
      <c r="H38" s="208"/>
      <c r="I38" s="206" t="s">
        <v>170</v>
      </c>
      <c r="J38" s="207"/>
      <c r="K38" s="207"/>
      <c r="L38" s="208"/>
      <c r="M38" s="206" t="s">
        <v>171</v>
      </c>
      <c r="N38" s="207"/>
      <c r="O38" s="207"/>
      <c r="P38" s="208"/>
      <c r="Q38" s="206" t="s">
        <v>170</v>
      </c>
      <c r="R38" s="207"/>
      <c r="S38" s="207"/>
      <c r="T38" s="208"/>
      <c r="V38" s="235"/>
      <c r="W38" s="235"/>
      <c r="X38" s="177"/>
      <c r="Y38" s="177"/>
    </row>
    <row r="39" spans="1:25" s="175" customFormat="1" ht="49.5" customHeight="1" thickBot="1">
      <c r="A39" s="212"/>
      <c r="B39" s="213"/>
      <c r="C39" s="213"/>
      <c r="D39" s="214"/>
      <c r="E39" s="212"/>
      <c r="F39" s="213"/>
      <c r="G39" s="213"/>
      <c r="H39" s="214"/>
      <c r="I39" s="212" t="s">
        <v>172</v>
      </c>
      <c r="J39" s="213"/>
      <c r="K39" s="213"/>
      <c r="L39" s="214"/>
      <c r="M39" s="206" t="s">
        <v>173</v>
      </c>
      <c r="N39" s="207"/>
      <c r="O39" s="207"/>
      <c r="P39" s="208"/>
      <c r="Q39" s="206" t="s">
        <v>174</v>
      </c>
      <c r="R39" s="207"/>
      <c r="S39" s="207"/>
      <c r="T39" s="208"/>
      <c r="V39" s="177"/>
      <c r="W39" s="177"/>
      <c r="X39" s="177"/>
      <c r="Y39" s="177"/>
    </row>
    <row r="40" spans="1:20" s="91" customFormat="1" ht="1.5" customHeight="1">
      <c r="A40" s="244"/>
      <c r="B40" s="245"/>
      <c r="C40" s="245"/>
      <c r="D40" s="246"/>
      <c r="E40" s="225"/>
      <c r="F40" s="226"/>
      <c r="G40" s="226"/>
      <c r="H40" s="227"/>
      <c r="I40" s="225"/>
      <c r="J40" s="226"/>
      <c r="K40" s="226"/>
      <c r="L40" s="227"/>
      <c r="M40" s="225"/>
      <c r="N40" s="226"/>
      <c r="O40" s="226"/>
      <c r="P40" s="227"/>
      <c r="Q40" s="225"/>
      <c r="R40" s="226"/>
      <c r="S40" s="226"/>
      <c r="T40" s="243"/>
    </row>
    <row r="41" spans="1:20" ht="24" customHeight="1" thickBot="1">
      <c r="A41" s="150" t="s">
        <v>59</v>
      </c>
      <c r="B41" s="148">
        <f>'第四周明細'!W12</f>
        <v>0</v>
      </c>
      <c r="C41" s="148" t="s">
        <v>9</v>
      </c>
      <c r="D41" s="151">
        <f>'第四周明細'!W8</f>
        <v>0</v>
      </c>
      <c r="E41" s="159" t="s">
        <v>49</v>
      </c>
      <c r="F41" s="148">
        <f>'第四周明細'!W20</f>
        <v>0</v>
      </c>
      <c r="G41" s="148" t="s">
        <v>9</v>
      </c>
      <c r="H41" s="149">
        <f>'第四周明細'!W16</f>
        <v>0</v>
      </c>
      <c r="I41" s="150" t="s">
        <v>48</v>
      </c>
      <c r="J41" s="148">
        <f>'第四周明細'!W28</f>
        <v>703.1</v>
      </c>
      <c r="K41" s="148" t="s">
        <v>9</v>
      </c>
      <c r="L41" s="151">
        <f>'第四周明細'!W24</f>
        <v>23.5</v>
      </c>
      <c r="M41" s="160" t="s">
        <v>48</v>
      </c>
      <c r="N41" s="161">
        <f>'第四周明細'!W36</f>
        <v>702.7</v>
      </c>
      <c r="O41" s="161" t="s">
        <v>9</v>
      </c>
      <c r="P41" s="162">
        <f>'第四周明細'!W32</f>
        <v>23.5</v>
      </c>
      <c r="Q41" s="163" t="s">
        <v>48</v>
      </c>
      <c r="R41" s="161">
        <f>'第四周明細'!W44</f>
        <v>705.9</v>
      </c>
      <c r="S41" s="161" t="s">
        <v>9</v>
      </c>
      <c r="T41" s="164">
        <f>'第四周明細'!W40</f>
        <v>23.5</v>
      </c>
    </row>
    <row r="42" spans="1:20" ht="24.75" customHeight="1" thickBot="1">
      <c r="A42" s="152" t="s">
        <v>55</v>
      </c>
      <c r="B42" s="153">
        <f>'第四周明細'!W6</f>
        <v>0</v>
      </c>
      <c r="C42" s="153" t="s">
        <v>11</v>
      </c>
      <c r="D42" s="157">
        <f>'第四周明細'!W10</f>
        <v>0</v>
      </c>
      <c r="E42" s="163" t="s">
        <v>7</v>
      </c>
      <c r="F42" s="161">
        <f>'第四周明細'!W14</f>
        <v>0</v>
      </c>
      <c r="G42" s="161" t="s">
        <v>11</v>
      </c>
      <c r="H42" s="162">
        <f>'第四周明細'!W18</f>
        <v>0</v>
      </c>
      <c r="I42" s="163" t="s">
        <v>7</v>
      </c>
      <c r="J42" s="161">
        <f>'第四周明細'!W22</f>
        <v>95.5</v>
      </c>
      <c r="K42" s="161" t="s">
        <v>11</v>
      </c>
      <c r="L42" s="164">
        <f>'第四周明細'!W26</f>
        <v>27.4</v>
      </c>
      <c r="M42" s="165" t="s">
        <v>7</v>
      </c>
      <c r="N42" s="166">
        <f>'第四周明細'!W30</f>
        <v>95</v>
      </c>
      <c r="O42" s="166" t="s">
        <v>11</v>
      </c>
      <c r="P42" s="167">
        <f>'第四周明細'!W34</f>
        <v>27.8</v>
      </c>
      <c r="Q42" s="165" t="s">
        <v>7</v>
      </c>
      <c r="R42" s="166">
        <f>'第四周明細'!W38</f>
        <v>96</v>
      </c>
      <c r="S42" s="166" t="s">
        <v>11</v>
      </c>
      <c r="T42" s="168">
        <f>'第四周明細'!W42</f>
        <v>27.6</v>
      </c>
    </row>
    <row r="43" spans="1:20" s="179" customFormat="1" ht="53.25" customHeight="1" thickBot="1">
      <c r="A43" s="218" t="s">
        <v>92</v>
      </c>
      <c r="B43" s="218"/>
      <c r="C43" s="218"/>
      <c r="D43" s="218"/>
      <c r="E43" s="218" t="s">
        <v>93</v>
      </c>
      <c r="F43" s="218"/>
      <c r="G43" s="218"/>
      <c r="H43" s="218"/>
      <c r="I43" s="218" t="s">
        <v>97</v>
      </c>
      <c r="J43" s="218"/>
      <c r="K43" s="218"/>
      <c r="L43" s="218"/>
      <c r="M43" s="234"/>
      <c r="N43" s="234"/>
      <c r="O43" s="234"/>
      <c r="P43" s="234"/>
      <c r="Q43" s="234"/>
      <c r="R43" s="234"/>
      <c r="S43" s="234"/>
      <c r="T43" s="234"/>
    </row>
    <row r="44" spans="1:23" s="175" customFormat="1" ht="49.5" customHeight="1">
      <c r="A44" s="247" t="s">
        <v>184</v>
      </c>
      <c r="B44" s="248"/>
      <c r="C44" s="248"/>
      <c r="D44" s="249"/>
      <c r="E44" s="215" t="s">
        <v>175</v>
      </c>
      <c r="F44" s="216"/>
      <c r="G44" s="216"/>
      <c r="H44" s="217"/>
      <c r="I44" s="215"/>
      <c r="J44" s="216"/>
      <c r="K44" s="216"/>
      <c r="L44" s="217"/>
      <c r="M44" s="206"/>
      <c r="N44" s="207"/>
      <c r="O44" s="207"/>
      <c r="P44" s="208"/>
      <c r="Q44" s="206"/>
      <c r="R44" s="207"/>
      <c r="S44" s="207"/>
      <c r="T44" s="208"/>
      <c r="V44" s="235"/>
      <c r="W44" s="235"/>
    </row>
    <row r="45" spans="1:23" s="175" customFormat="1" ht="49.5" customHeight="1">
      <c r="A45" s="250" t="s">
        <v>185</v>
      </c>
      <c r="B45" s="251"/>
      <c r="C45" s="251"/>
      <c r="D45" s="252"/>
      <c r="E45" s="231" t="s">
        <v>176</v>
      </c>
      <c r="F45" s="232"/>
      <c r="G45" s="232"/>
      <c r="H45" s="233"/>
      <c r="I45" s="206"/>
      <c r="J45" s="207"/>
      <c r="K45" s="207"/>
      <c r="L45" s="208"/>
      <c r="M45" s="206"/>
      <c r="N45" s="207"/>
      <c r="O45" s="207"/>
      <c r="P45" s="208"/>
      <c r="Q45" s="206"/>
      <c r="R45" s="207"/>
      <c r="S45" s="207"/>
      <c r="T45" s="208"/>
      <c r="V45" s="176"/>
      <c r="W45" s="177"/>
    </row>
    <row r="46" spans="1:25" s="175" customFormat="1" ht="49.5" customHeight="1">
      <c r="A46" s="186" t="s">
        <v>186</v>
      </c>
      <c r="B46" s="187"/>
      <c r="C46" s="187"/>
      <c r="D46" s="188"/>
      <c r="E46" s="206" t="s">
        <v>177</v>
      </c>
      <c r="F46" s="207"/>
      <c r="G46" s="207"/>
      <c r="H46" s="208"/>
      <c r="I46" s="206"/>
      <c r="J46" s="207"/>
      <c r="K46" s="207"/>
      <c r="L46" s="208"/>
      <c r="M46" s="206"/>
      <c r="N46" s="207"/>
      <c r="O46" s="207"/>
      <c r="P46" s="208"/>
      <c r="Q46" s="206"/>
      <c r="R46" s="207"/>
      <c r="S46" s="207"/>
      <c r="T46" s="208"/>
      <c r="V46" s="235"/>
      <c r="W46" s="235"/>
      <c r="X46" s="235"/>
      <c r="Y46" s="235"/>
    </row>
    <row r="47" spans="1:20" s="178" customFormat="1" ht="49.5" customHeight="1">
      <c r="A47" s="186" t="s">
        <v>187</v>
      </c>
      <c r="B47" s="187"/>
      <c r="C47" s="187"/>
      <c r="D47" s="188"/>
      <c r="E47" s="206" t="s">
        <v>178</v>
      </c>
      <c r="F47" s="207"/>
      <c r="G47" s="207"/>
      <c r="H47" s="208"/>
      <c r="I47" s="206"/>
      <c r="J47" s="207"/>
      <c r="K47" s="207"/>
      <c r="L47" s="208"/>
      <c r="M47" s="206"/>
      <c r="N47" s="207"/>
      <c r="O47" s="207"/>
      <c r="P47" s="208"/>
      <c r="Q47" s="206"/>
      <c r="R47" s="207"/>
      <c r="S47" s="207"/>
      <c r="T47" s="208"/>
    </row>
    <row r="48" spans="1:25" s="175" customFormat="1" ht="49.5" customHeight="1">
      <c r="A48" s="186" t="s">
        <v>183</v>
      </c>
      <c r="B48" s="187"/>
      <c r="C48" s="187"/>
      <c r="D48" s="188"/>
      <c r="E48" s="206" t="s">
        <v>171</v>
      </c>
      <c r="F48" s="207"/>
      <c r="G48" s="207"/>
      <c r="H48" s="208"/>
      <c r="I48" s="206"/>
      <c r="J48" s="207"/>
      <c r="K48" s="207"/>
      <c r="L48" s="208"/>
      <c r="M48" s="206"/>
      <c r="N48" s="207"/>
      <c r="O48" s="207"/>
      <c r="P48" s="208"/>
      <c r="Q48" s="206"/>
      <c r="R48" s="207"/>
      <c r="S48" s="207"/>
      <c r="T48" s="208"/>
      <c r="V48" s="235"/>
      <c r="W48" s="235"/>
      <c r="X48" s="177"/>
      <c r="Y48" s="177"/>
    </row>
    <row r="49" spans="1:25" s="175" customFormat="1" ht="49.5" customHeight="1" thickBot="1">
      <c r="A49" s="189" t="s">
        <v>188</v>
      </c>
      <c r="B49" s="190"/>
      <c r="C49" s="190"/>
      <c r="D49" s="191"/>
      <c r="E49" s="212" t="s">
        <v>179</v>
      </c>
      <c r="F49" s="213"/>
      <c r="G49" s="213"/>
      <c r="H49" s="214"/>
      <c r="I49" s="212"/>
      <c r="J49" s="213"/>
      <c r="K49" s="213"/>
      <c r="L49" s="214"/>
      <c r="M49" s="206"/>
      <c r="N49" s="207"/>
      <c r="O49" s="207"/>
      <c r="P49" s="208"/>
      <c r="Q49" s="206"/>
      <c r="R49" s="207"/>
      <c r="S49" s="207"/>
      <c r="T49" s="208"/>
      <c r="V49" s="177"/>
      <c r="W49" s="177"/>
      <c r="X49" s="177"/>
      <c r="Y49" s="177"/>
    </row>
    <row r="50" spans="1:20" ht="2.25" customHeight="1">
      <c r="A50" s="183"/>
      <c r="B50" s="184"/>
      <c r="C50" s="184"/>
      <c r="D50" s="185"/>
      <c r="E50" s="183"/>
      <c r="F50" s="184"/>
      <c r="G50" s="184"/>
      <c r="H50" s="185"/>
      <c r="I50" s="183"/>
      <c r="J50" s="184"/>
      <c r="K50" s="184"/>
      <c r="L50" s="185"/>
      <c r="M50" s="183"/>
      <c r="N50" s="184"/>
      <c r="O50" s="184"/>
      <c r="P50" s="185"/>
      <c r="Q50" s="183"/>
      <c r="R50" s="184"/>
      <c r="S50" s="184"/>
      <c r="T50" s="185"/>
    </row>
    <row r="51" spans="1:20" ht="27" customHeight="1">
      <c r="A51" s="118" t="s">
        <v>71</v>
      </c>
      <c r="B51" s="117">
        <f>'第五周明細 '!W12</f>
        <v>705.9</v>
      </c>
      <c r="C51" s="117" t="s">
        <v>9</v>
      </c>
      <c r="D51" s="119">
        <f>'第五周明細 '!W8</f>
        <v>23.5</v>
      </c>
      <c r="E51" s="118" t="s">
        <v>71</v>
      </c>
      <c r="F51" s="123">
        <f>'第五周明細 '!W20</f>
        <v>687.1</v>
      </c>
      <c r="G51" s="117" t="s">
        <v>9</v>
      </c>
      <c r="H51" s="125">
        <f>'第五周明細 '!W16</f>
        <v>21.5</v>
      </c>
      <c r="I51" s="118" t="s">
        <v>71</v>
      </c>
      <c r="J51" s="123">
        <f>'第五周明細 '!W28</f>
        <v>0</v>
      </c>
      <c r="K51" s="117" t="s">
        <v>9</v>
      </c>
      <c r="L51" s="125">
        <f>'第五周明細 '!W24</f>
        <v>0</v>
      </c>
      <c r="M51" s="118" t="s">
        <v>71</v>
      </c>
      <c r="N51" s="123">
        <f>'第五周明細 '!W36</f>
        <v>0</v>
      </c>
      <c r="O51" s="117" t="s">
        <v>9</v>
      </c>
      <c r="P51" s="124">
        <f>'第五周明細 '!W32</f>
        <v>0</v>
      </c>
      <c r="Q51" s="118" t="s">
        <v>71</v>
      </c>
      <c r="R51" s="123">
        <v>0</v>
      </c>
      <c r="S51" s="117" t="s">
        <v>9</v>
      </c>
      <c r="T51" s="125">
        <v>0</v>
      </c>
    </row>
    <row r="52" spans="1:20" ht="26.25" customHeight="1" thickBot="1">
      <c r="A52" s="120" t="s">
        <v>7</v>
      </c>
      <c r="B52" s="121">
        <f>'第五周明細 '!W6</f>
        <v>96</v>
      </c>
      <c r="C52" s="121" t="s">
        <v>11</v>
      </c>
      <c r="D52" s="122">
        <f>'第五周明細 '!W10</f>
        <v>27.6</v>
      </c>
      <c r="E52" s="120" t="s">
        <v>7</v>
      </c>
      <c r="F52" s="137">
        <f>'第五周明細 '!W14</f>
        <v>96</v>
      </c>
      <c r="G52" s="121" t="s">
        <v>11</v>
      </c>
      <c r="H52" s="128">
        <f>'第五周明細 '!W18</f>
        <v>27.4</v>
      </c>
      <c r="I52" s="120" t="s">
        <v>7</v>
      </c>
      <c r="J52" s="126">
        <f>'第五周明細 '!W22</f>
        <v>0</v>
      </c>
      <c r="K52" s="121" t="s">
        <v>11</v>
      </c>
      <c r="L52" s="128">
        <f>'第五周明細 '!W26</f>
        <v>0</v>
      </c>
      <c r="M52" s="120" t="s">
        <v>7</v>
      </c>
      <c r="N52" s="126">
        <f>'第五周明細 '!W30</f>
        <v>0</v>
      </c>
      <c r="O52" s="121" t="s">
        <v>11</v>
      </c>
      <c r="P52" s="127">
        <f>'第五周明細 '!W34</f>
        <v>0</v>
      </c>
      <c r="Q52" s="120" t="s">
        <v>7</v>
      </c>
      <c r="R52" s="126">
        <v>0</v>
      </c>
      <c r="S52" s="121" t="s">
        <v>11</v>
      </c>
      <c r="T52" s="128">
        <v>0</v>
      </c>
    </row>
    <row r="53" spans="1:4" ht="24.75" customHeight="1">
      <c r="A53" s="198"/>
      <c r="B53" s="199"/>
      <c r="C53" s="199"/>
      <c r="D53" s="200"/>
    </row>
    <row r="54" spans="1:4" ht="45.75" hidden="1">
      <c r="A54" s="201"/>
      <c r="B54" s="202"/>
      <c r="C54" s="202"/>
      <c r="D54" s="203"/>
    </row>
    <row r="55" spans="1:4" ht="45.75" hidden="1">
      <c r="A55" s="192"/>
      <c r="B55" s="193"/>
      <c r="C55" s="193"/>
      <c r="D55" s="194"/>
    </row>
    <row r="56" spans="1:4" ht="45.75" hidden="1">
      <c r="A56" s="192"/>
      <c r="B56" s="193"/>
      <c r="C56" s="193"/>
      <c r="D56" s="194"/>
    </row>
    <row r="57" spans="1:4" ht="45.75" hidden="1">
      <c r="A57" s="192"/>
      <c r="B57" s="193"/>
      <c r="C57" s="193"/>
      <c r="D57" s="194"/>
    </row>
    <row r="58" spans="1:4" ht="46.5" hidden="1" thickBot="1">
      <c r="A58" s="195"/>
      <c r="B58" s="196"/>
      <c r="C58" s="196"/>
      <c r="D58" s="197"/>
    </row>
    <row r="59" spans="1:4" ht="25.5" hidden="1">
      <c r="A59" s="118"/>
      <c r="B59" s="123"/>
      <c r="C59" s="117"/>
      <c r="D59" s="125"/>
    </row>
    <row r="60" spans="1:4" ht="26.25" hidden="1" thickBot="1">
      <c r="A60" s="120"/>
      <c r="B60" s="126"/>
      <c r="C60" s="121"/>
      <c r="D60" s="128"/>
    </row>
    <row r="61" ht="16.5" hidden="1"/>
    <row r="64" spans="9:10" ht="16.5">
      <c r="I64"/>
      <c r="J64"/>
    </row>
    <row r="66" spans="8:12" ht="16.5">
      <c r="H66"/>
      <c r="I66"/>
      <c r="L66"/>
    </row>
  </sheetData>
  <sheetProtection/>
  <mergeCells count="224">
    <mergeCell ref="V36:Y36"/>
    <mergeCell ref="V38:W38"/>
    <mergeCell ref="V44:W44"/>
    <mergeCell ref="V46:Y46"/>
    <mergeCell ref="V48:W48"/>
    <mergeCell ref="V16:Y16"/>
    <mergeCell ref="V18:W18"/>
    <mergeCell ref="V24:W24"/>
    <mergeCell ref="V26:Y26"/>
    <mergeCell ref="V28:W28"/>
    <mergeCell ref="V34:W34"/>
    <mergeCell ref="A5:D5"/>
    <mergeCell ref="A6:D6"/>
    <mergeCell ref="A45:D45"/>
    <mergeCell ref="A4:D4"/>
    <mergeCell ref="E38:H38"/>
    <mergeCell ref="A33:D33"/>
    <mergeCell ref="E24:H24"/>
    <mergeCell ref="A26:D26"/>
    <mergeCell ref="A34:D34"/>
    <mergeCell ref="A3:D3"/>
    <mergeCell ref="A7:D7"/>
    <mergeCell ref="E44:H44"/>
    <mergeCell ref="E23:H23"/>
    <mergeCell ref="E46:H46"/>
    <mergeCell ref="A43:D43"/>
    <mergeCell ref="A44:D44"/>
    <mergeCell ref="A23:D23"/>
    <mergeCell ref="A39:D39"/>
    <mergeCell ref="A38:D38"/>
    <mergeCell ref="E34:H34"/>
    <mergeCell ref="A40:D40"/>
    <mergeCell ref="E40:H40"/>
    <mergeCell ref="A36:D36"/>
    <mergeCell ref="A37:D37"/>
    <mergeCell ref="E37:H37"/>
    <mergeCell ref="E35:H35"/>
    <mergeCell ref="I37:L37"/>
    <mergeCell ref="M37:P37"/>
    <mergeCell ref="Q38:T38"/>
    <mergeCell ref="Q44:T44"/>
    <mergeCell ref="Q43:T43"/>
    <mergeCell ref="Q37:T37"/>
    <mergeCell ref="Q40:T40"/>
    <mergeCell ref="Q39:T39"/>
    <mergeCell ref="I43:L43"/>
    <mergeCell ref="I38:L38"/>
    <mergeCell ref="M38:P38"/>
    <mergeCell ref="I44:L44"/>
    <mergeCell ref="M44:P44"/>
    <mergeCell ref="Q47:T47"/>
    <mergeCell ref="I46:L46"/>
    <mergeCell ref="M45:P45"/>
    <mergeCell ref="I39:L39"/>
    <mergeCell ref="M39:P39"/>
    <mergeCell ref="M40:P40"/>
    <mergeCell ref="M43:P43"/>
    <mergeCell ref="Q45:T45"/>
    <mergeCell ref="I47:L47"/>
    <mergeCell ref="M46:P46"/>
    <mergeCell ref="Q46:T46"/>
    <mergeCell ref="M49:P49"/>
    <mergeCell ref="M47:P47"/>
    <mergeCell ref="I45:L45"/>
    <mergeCell ref="Q50:T50"/>
    <mergeCell ref="I48:L48"/>
    <mergeCell ref="M48:P48"/>
    <mergeCell ref="E50:H50"/>
    <mergeCell ref="Q48:T48"/>
    <mergeCell ref="M50:P50"/>
    <mergeCell ref="I49:L49"/>
    <mergeCell ref="I50:L50"/>
    <mergeCell ref="E48:H48"/>
    <mergeCell ref="Q49:T49"/>
    <mergeCell ref="E49:H49"/>
    <mergeCell ref="E39:H39"/>
    <mergeCell ref="E47:H47"/>
    <mergeCell ref="E43:H43"/>
    <mergeCell ref="E45:H45"/>
    <mergeCell ref="A46:D46"/>
    <mergeCell ref="M35:P35"/>
    <mergeCell ref="I36:L36"/>
    <mergeCell ref="A35:D35"/>
    <mergeCell ref="Q36:T36"/>
    <mergeCell ref="I35:L35"/>
    <mergeCell ref="E36:H36"/>
    <mergeCell ref="Q33:T33"/>
    <mergeCell ref="Q34:T34"/>
    <mergeCell ref="M34:P34"/>
    <mergeCell ref="A29:D29"/>
    <mergeCell ref="E29:H29"/>
    <mergeCell ref="I29:L29"/>
    <mergeCell ref="Q29:T29"/>
    <mergeCell ref="M30:P30"/>
    <mergeCell ref="Q30:T30"/>
    <mergeCell ref="M33:P33"/>
    <mergeCell ref="E33:H33"/>
    <mergeCell ref="A30:D30"/>
    <mergeCell ref="E30:H30"/>
    <mergeCell ref="I33:L33"/>
    <mergeCell ref="I24:L24"/>
    <mergeCell ref="A24:D24"/>
    <mergeCell ref="A28:D28"/>
    <mergeCell ref="A27:D27"/>
    <mergeCell ref="A25:D25"/>
    <mergeCell ref="I25:L25"/>
    <mergeCell ref="M25:P25"/>
    <mergeCell ref="E28:H28"/>
    <mergeCell ref="I28:L28"/>
    <mergeCell ref="E26:H26"/>
    <mergeCell ref="I30:L30"/>
    <mergeCell ref="E5:H5"/>
    <mergeCell ref="E6:H6"/>
    <mergeCell ref="M17:P17"/>
    <mergeCell ref="I18:L18"/>
    <mergeCell ref="M8:P8"/>
    <mergeCell ref="Q23:T23"/>
    <mergeCell ref="M19:P19"/>
    <mergeCell ref="Q19:T19"/>
    <mergeCell ref="Q24:T24"/>
    <mergeCell ref="M24:P24"/>
    <mergeCell ref="I23:L23"/>
    <mergeCell ref="M23:P23"/>
    <mergeCell ref="I20:L20"/>
    <mergeCell ref="M20:P20"/>
    <mergeCell ref="Q20:T20"/>
    <mergeCell ref="Q4:T4"/>
    <mergeCell ref="E19:H19"/>
    <mergeCell ref="I19:L19"/>
    <mergeCell ref="E18:H18"/>
    <mergeCell ref="E9:H9"/>
    <mergeCell ref="I10:L10"/>
    <mergeCell ref="I7:L7"/>
    <mergeCell ref="I15:L15"/>
    <mergeCell ref="E13:H13"/>
    <mergeCell ref="M7:P7"/>
    <mergeCell ref="M9:P9"/>
    <mergeCell ref="I13:L13"/>
    <mergeCell ref="M10:P10"/>
    <mergeCell ref="V6:Y6"/>
    <mergeCell ref="M3:P3"/>
    <mergeCell ref="M4:P4"/>
    <mergeCell ref="M5:P5"/>
    <mergeCell ref="M6:P6"/>
    <mergeCell ref="Q6:T6"/>
    <mergeCell ref="Q5:T5"/>
    <mergeCell ref="V4:W4"/>
    <mergeCell ref="Q3:T3"/>
    <mergeCell ref="Q7:T7"/>
    <mergeCell ref="Q8:T8"/>
    <mergeCell ref="Q9:T9"/>
    <mergeCell ref="Q14:T14"/>
    <mergeCell ref="Q13:T13"/>
    <mergeCell ref="V8:W8"/>
    <mergeCell ref="Q10:T10"/>
    <mergeCell ref="V14:W14"/>
    <mergeCell ref="M16:P16"/>
    <mergeCell ref="A13:D13"/>
    <mergeCell ref="M13:P13"/>
    <mergeCell ref="I14:L14"/>
    <mergeCell ref="A14:D14"/>
    <mergeCell ref="A15:D15"/>
    <mergeCell ref="E15:H15"/>
    <mergeCell ref="E16:H16"/>
    <mergeCell ref="M14:P14"/>
    <mergeCell ref="I16:L16"/>
    <mergeCell ref="Q28:T28"/>
    <mergeCell ref="Q25:T25"/>
    <mergeCell ref="I27:L27"/>
    <mergeCell ref="A17:D17"/>
    <mergeCell ref="E17:H17"/>
    <mergeCell ref="I17:L17"/>
    <mergeCell ref="E20:H20"/>
    <mergeCell ref="E25:H25"/>
    <mergeCell ref="E27:H27"/>
    <mergeCell ref="M27:P27"/>
    <mergeCell ref="I40:L40"/>
    <mergeCell ref="Q27:T27"/>
    <mergeCell ref="M36:P36"/>
    <mergeCell ref="Q35:T35"/>
    <mergeCell ref="Q26:T26"/>
    <mergeCell ref="I26:L26"/>
    <mergeCell ref="M26:P26"/>
    <mergeCell ref="I34:L34"/>
    <mergeCell ref="M29:P29"/>
    <mergeCell ref="M28:P28"/>
    <mergeCell ref="E3:H3"/>
    <mergeCell ref="I4:L4"/>
    <mergeCell ref="E7:H7"/>
    <mergeCell ref="E4:H4"/>
    <mergeCell ref="A9:D9"/>
    <mergeCell ref="A10:D10"/>
    <mergeCell ref="E10:H10"/>
    <mergeCell ref="I3:L3"/>
    <mergeCell ref="I5:L5"/>
    <mergeCell ref="I6:L6"/>
    <mergeCell ref="A8:D8"/>
    <mergeCell ref="A19:D19"/>
    <mergeCell ref="A18:D18"/>
    <mergeCell ref="I8:L8"/>
    <mergeCell ref="I9:L9"/>
    <mergeCell ref="E8:H8"/>
    <mergeCell ref="E14:H14"/>
    <mergeCell ref="A16:D16"/>
    <mergeCell ref="A1:H2"/>
    <mergeCell ref="Q16:T16"/>
    <mergeCell ref="M18:P18"/>
    <mergeCell ref="M15:P15"/>
    <mergeCell ref="Q15:T15"/>
    <mergeCell ref="Q17:T17"/>
    <mergeCell ref="Q18:T18"/>
    <mergeCell ref="O2:P2"/>
    <mergeCell ref="O1:P1"/>
    <mergeCell ref="Q1:R1"/>
    <mergeCell ref="A50:D50"/>
    <mergeCell ref="A47:D47"/>
    <mergeCell ref="A49:D49"/>
    <mergeCell ref="A56:D56"/>
    <mergeCell ref="A57:D57"/>
    <mergeCell ref="A58:D58"/>
    <mergeCell ref="A53:D53"/>
    <mergeCell ref="A54:D54"/>
    <mergeCell ref="A55:D55"/>
    <mergeCell ref="A48:D48"/>
  </mergeCells>
  <printOptions/>
  <pageMargins left="0.4330708661417323" right="0" top="0" bottom="0" header="0.31496062992125984" footer="0.31496062992125984"/>
  <pageSetup fitToWidth="0" horizontalDpi="600" verticalDpi="600" orientation="landscape" paperSize="9" scale="25" r:id="rId2"/>
  <rowBreaks count="1" manualBreakCount="1">
    <brk id="52" max="25" man="1"/>
  </rowBreaks>
  <colBreaks count="1" manualBreakCount="1">
    <brk id="20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28">
      <selection activeCell="L39" sqref="L39"/>
    </sheetView>
  </sheetViews>
  <sheetFormatPr defaultColWidth="9.00390625" defaultRowHeight="16.5"/>
  <cols>
    <col min="1" max="1" width="1.875" style="36" customWidth="1"/>
    <col min="2" max="2" width="4.875" style="63" customWidth="1"/>
    <col min="3" max="3" width="0" style="36" hidden="1" customWidth="1"/>
    <col min="4" max="4" width="18.625" style="36" customWidth="1"/>
    <col min="5" max="5" width="5.625" style="64" customWidth="1"/>
    <col min="6" max="6" width="9.625" style="36" customWidth="1"/>
    <col min="7" max="7" width="18.625" style="36" customWidth="1"/>
    <col min="8" max="8" width="5.625" style="64" customWidth="1"/>
    <col min="9" max="9" width="9.625" style="36" customWidth="1"/>
    <col min="10" max="10" width="18.625" style="36" customWidth="1"/>
    <col min="11" max="11" width="5.625" style="64" customWidth="1"/>
    <col min="12" max="12" width="9.625" style="36" customWidth="1"/>
    <col min="13" max="13" width="18.625" style="36" customWidth="1"/>
    <col min="14" max="14" width="7.00390625" style="64" customWidth="1"/>
    <col min="15" max="15" width="9.625" style="36" customWidth="1"/>
    <col min="16" max="16" width="18.625" style="36" customWidth="1"/>
    <col min="17" max="17" width="5.625" style="64" customWidth="1"/>
    <col min="18" max="18" width="9.625" style="36" customWidth="1"/>
    <col min="19" max="19" width="18.625" style="36" customWidth="1"/>
    <col min="20" max="20" width="5.625" style="64" customWidth="1"/>
    <col min="21" max="21" width="9.625" style="36" customWidth="1"/>
    <col min="22" max="22" width="5.25390625" style="70" customWidth="1"/>
    <col min="23" max="23" width="11.75390625" style="68" customWidth="1"/>
    <col min="24" max="24" width="11.25390625" style="87" customWidth="1"/>
    <col min="25" max="25" width="6.625" style="71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61" t="s">
        <v>181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1"/>
      <c r="AB1" s="3"/>
    </row>
    <row r="2" spans="2:28" s="2" customFormat="1" ht="16.5" customHeight="1">
      <c r="B2" s="262"/>
      <c r="C2" s="263"/>
      <c r="D2" s="263"/>
      <c r="E2" s="263"/>
      <c r="F2" s="263"/>
      <c r="G2" s="26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2"/>
      <c r="Y2" s="6"/>
      <c r="Z2" s="1"/>
      <c r="AB2" s="3"/>
    </row>
    <row r="3" spans="2:28" s="2" customFormat="1" ht="31.5" customHeight="1" thickBot="1">
      <c r="B3" s="89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3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74" t="s">
        <v>41</v>
      </c>
      <c r="F4" s="15"/>
      <c r="G4" s="15" t="s">
        <v>3</v>
      </c>
      <c r="H4" s="74" t="s">
        <v>41</v>
      </c>
      <c r="I4" s="15"/>
      <c r="J4" s="15" t="s">
        <v>4</v>
      </c>
      <c r="K4" s="74" t="s">
        <v>41</v>
      </c>
      <c r="L4" s="16"/>
      <c r="M4" s="15" t="s">
        <v>4</v>
      </c>
      <c r="N4" s="74" t="s">
        <v>41</v>
      </c>
      <c r="O4" s="15"/>
      <c r="P4" s="15" t="s">
        <v>4</v>
      </c>
      <c r="Q4" s="74" t="s">
        <v>41</v>
      </c>
      <c r="R4" s="15"/>
      <c r="S4" s="17" t="s">
        <v>5</v>
      </c>
      <c r="T4" s="74" t="s">
        <v>41</v>
      </c>
      <c r="U4" s="15"/>
      <c r="V4" s="92" t="s">
        <v>53</v>
      </c>
      <c r="W4" s="18" t="s">
        <v>6</v>
      </c>
      <c r="X4" s="75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76">
        <v>2</v>
      </c>
      <c r="C5" s="256"/>
      <c r="D5" s="24">
        <f>'107年2月菜單'!A34</f>
        <v>0</v>
      </c>
      <c r="E5" s="24"/>
      <c r="F5" s="25" t="s">
        <v>16</v>
      </c>
      <c r="G5" s="24">
        <f>'107年2月菜單'!A35</f>
        <v>0</v>
      </c>
      <c r="H5" s="24"/>
      <c r="I5" s="25" t="s">
        <v>16</v>
      </c>
      <c r="J5" s="24">
        <f>'107年2月菜單'!A36</f>
        <v>0</v>
      </c>
      <c r="K5" s="24"/>
      <c r="L5" s="25" t="s">
        <v>16</v>
      </c>
      <c r="M5" s="24">
        <f>'107年2月菜單'!A37</f>
        <v>0</v>
      </c>
      <c r="N5" s="24"/>
      <c r="O5" s="25" t="s">
        <v>16</v>
      </c>
      <c r="P5" s="24">
        <f>'107年2月菜單'!A38</f>
        <v>0</v>
      </c>
      <c r="Q5" s="24" t="s">
        <v>47</v>
      </c>
      <c r="R5" s="25" t="s">
        <v>16</v>
      </c>
      <c r="S5" s="24">
        <f>'107年2月菜單'!A39</f>
        <v>0</v>
      </c>
      <c r="T5" s="24" t="s">
        <v>17</v>
      </c>
      <c r="U5" s="25" t="s">
        <v>16</v>
      </c>
      <c r="V5" s="257"/>
      <c r="W5" s="104" t="s">
        <v>7</v>
      </c>
      <c r="X5" s="77" t="s">
        <v>18</v>
      </c>
      <c r="Y5" s="27">
        <v>0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256"/>
      <c r="D6" s="31"/>
      <c r="E6" s="31"/>
      <c r="F6" s="31"/>
      <c r="G6" s="33"/>
      <c r="H6" s="32"/>
      <c r="I6" s="96"/>
      <c r="J6" s="30"/>
      <c r="K6" s="173"/>
      <c r="L6" s="31"/>
      <c r="M6" s="130"/>
      <c r="N6" s="97"/>
      <c r="O6" s="32"/>
      <c r="P6" s="32"/>
      <c r="Q6" s="31"/>
      <c r="R6" s="31"/>
      <c r="S6" s="31"/>
      <c r="T6" s="31"/>
      <c r="U6" s="31"/>
      <c r="V6" s="258"/>
      <c r="W6" s="106">
        <v>0</v>
      </c>
      <c r="X6" s="78" t="s">
        <v>23</v>
      </c>
      <c r="Y6" s="27">
        <v>0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19</v>
      </c>
      <c r="C7" s="256"/>
      <c r="D7" s="31"/>
      <c r="E7" s="31"/>
      <c r="F7" s="31"/>
      <c r="G7" s="32"/>
      <c r="H7" s="32"/>
      <c r="I7" s="96"/>
      <c r="J7" s="31"/>
      <c r="K7" s="32"/>
      <c r="L7" s="31"/>
      <c r="M7" s="131"/>
      <c r="N7" s="132"/>
      <c r="O7" s="32"/>
      <c r="P7" s="31"/>
      <c r="Q7" s="31"/>
      <c r="R7" s="31"/>
      <c r="S7" s="31"/>
      <c r="T7" s="31"/>
      <c r="U7" s="31"/>
      <c r="V7" s="258"/>
      <c r="W7" s="108" t="s">
        <v>9</v>
      </c>
      <c r="X7" s="79" t="s">
        <v>25</v>
      </c>
      <c r="Y7" s="27">
        <v>0</v>
      </c>
      <c r="Z7" s="2"/>
      <c r="AA7" s="38" t="s">
        <v>26</v>
      </c>
      <c r="AB7" s="3">
        <v>2</v>
      </c>
      <c r="AC7" s="39">
        <f>AB7*7</f>
        <v>14</v>
      </c>
      <c r="AD7" s="3">
        <f>AB7*5</f>
        <v>10</v>
      </c>
      <c r="AE7" s="3" t="s">
        <v>27</v>
      </c>
      <c r="AF7" s="40">
        <f>AC7*4+AD7*9</f>
        <v>146</v>
      </c>
    </row>
    <row r="8" spans="2:32" ht="27.75" customHeight="1">
      <c r="B8" s="29" t="s">
        <v>10</v>
      </c>
      <c r="C8" s="256"/>
      <c r="D8" s="31"/>
      <c r="E8" s="41"/>
      <c r="F8" s="31"/>
      <c r="G8" s="32"/>
      <c r="H8" s="80"/>
      <c r="I8" s="96"/>
      <c r="J8" s="31"/>
      <c r="K8" s="41"/>
      <c r="L8" s="31"/>
      <c r="M8" s="31"/>
      <c r="N8" s="41"/>
      <c r="O8" s="31"/>
      <c r="P8" s="31"/>
      <c r="Q8" s="41"/>
      <c r="R8" s="31"/>
      <c r="S8" s="30"/>
      <c r="T8" s="41"/>
      <c r="U8" s="31"/>
      <c r="V8" s="258"/>
      <c r="W8" s="106">
        <f>(Y6*5)+(Y8*5)</f>
        <v>0</v>
      </c>
      <c r="X8" s="79" t="s">
        <v>29</v>
      </c>
      <c r="Y8" s="27">
        <v>0</v>
      </c>
      <c r="Z8" s="12"/>
      <c r="AA8" s="2" t="s">
        <v>30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75" customHeight="1">
      <c r="B9" s="260" t="s">
        <v>36</v>
      </c>
      <c r="C9" s="256"/>
      <c r="D9" s="31"/>
      <c r="E9" s="41"/>
      <c r="F9" s="31"/>
      <c r="G9" s="32"/>
      <c r="H9" s="80"/>
      <c r="I9" s="96"/>
      <c r="J9" s="31"/>
      <c r="K9" s="41"/>
      <c r="L9" s="31"/>
      <c r="M9" s="31"/>
      <c r="N9" s="41"/>
      <c r="O9" s="31"/>
      <c r="P9" s="31"/>
      <c r="Q9" s="41"/>
      <c r="R9" s="31"/>
      <c r="S9" s="31"/>
      <c r="T9" s="41"/>
      <c r="U9" s="31"/>
      <c r="V9" s="258"/>
      <c r="W9" s="108" t="s">
        <v>11</v>
      </c>
      <c r="X9" s="79" t="s">
        <v>32</v>
      </c>
      <c r="Y9" s="27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260"/>
      <c r="C10" s="256"/>
      <c r="D10" s="41"/>
      <c r="E10" s="41"/>
      <c r="F10" s="31"/>
      <c r="G10" s="52"/>
      <c r="H10" s="41"/>
      <c r="I10" s="98"/>
      <c r="J10" s="101"/>
      <c r="K10" s="99"/>
      <c r="L10" s="31"/>
      <c r="M10" s="130"/>
      <c r="N10" s="97"/>
      <c r="O10" s="32"/>
      <c r="P10" s="31"/>
      <c r="Q10" s="41"/>
      <c r="R10" s="31"/>
      <c r="S10" s="31"/>
      <c r="T10" s="41"/>
      <c r="U10" s="31"/>
      <c r="V10" s="258"/>
      <c r="W10" s="106">
        <v>0</v>
      </c>
      <c r="X10" s="88" t="s">
        <v>42</v>
      </c>
      <c r="Y10" s="27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1"/>
      <c r="E11" s="41"/>
      <c r="F11" s="31"/>
      <c r="G11" s="31"/>
      <c r="H11" s="41"/>
      <c r="I11" s="98"/>
      <c r="J11" s="101"/>
      <c r="K11" s="99"/>
      <c r="L11" s="31"/>
      <c r="M11" s="131"/>
      <c r="N11" s="132"/>
      <c r="O11" s="32"/>
      <c r="P11" s="31"/>
      <c r="Q11" s="41"/>
      <c r="R11" s="31"/>
      <c r="S11" s="31"/>
      <c r="T11" s="41"/>
      <c r="U11" s="31"/>
      <c r="V11" s="258"/>
      <c r="W11" s="108" t="s">
        <v>12</v>
      </c>
      <c r="X11" s="82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171"/>
      <c r="N12" s="41"/>
      <c r="O12" s="32"/>
      <c r="P12" s="31"/>
      <c r="Q12" s="41"/>
      <c r="R12" s="31"/>
      <c r="S12" s="31"/>
      <c r="T12" s="41"/>
      <c r="U12" s="31"/>
      <c r="V12" s="259"/>
      <c r="W12" s="106">
        <f>(W6*4)+(W8*9)+(W10*4)</f>
        <v>0</v>
      </c>
      <c r="X12" s="83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42">
      <c r="B13" s="76">
        <v>2</v>
      </c>
      <c r="C13" s="256"/>
      <c r="D13" s="24">
        <f>'107年2月菜單'!E34</f>
        <v>0</v>
      </c>
      <c r="E13" s="24"/>
      <c r="F13" s="25" t="s">
        <v>16</v>
      </c>
      <c r="G13" s="24">
        <f>'107年2月菜單'!E35</f>
        <v>0</v>
      </c>
      <c r="H13" s="24"/>
      <c r="I13" s="25" t="s">
        <v>16</v>
      </c>
      <c r="J13" s="24">
        <f>'107年2月菜單'!E36</f>
        <v>0</v>
      </c>
      <c r="K13" s="24"/>
      <c r="L13" s="25" t="s">
        <v>16</v>
      </c>
      <c r="M13" s="24">
        <f>'107年2月菜單'!E37</f>
        <v>0</v>
      </c>
      <c r="N13" s="24"/>
      <c r="O13" s="25" t="s">
        <v>16</v>
      </c>
      <c r="P13" s="24">
        <f>'107年2月菜單'!E38</f>
        <v>0</v>
      </c>
      <c r="Q13" s="24" t="s">
        <v>47</v>
      </c>
      <c r="R13" s="25" t="s">
        <v>16</v>
      </c>
      <c r="S13" s="24">
        <f>'107年2月菜單'!E39</f>
        <v>0</v>
      </c>
      <c r="T13" s="24" t="s">
        <v>17</v>
      </c>
      <c r="U13" s="25" t="s">
        <v>16</v>
      </c>
      <c r="V13" s="257"/>
      <c r="W13" s="104" t="s">
        <v>7</v>
      </c>
      <c r="X13" s="77" t="s">
        <v>18</v>
      </c>
      <c r="Y13" s="27">
        <v>0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256"/>
      <c r="D14" s="31"/>
      <c r="E14" s="31"/>
      <c r="F14" s="31"/>
      <c r="G14" s="32"/>
      <c r="H14" s="33"/>
      <c r="I14" s="32"/>
      <c r="J14" s="33"/>
      <c r="K14" s="173"/>
      <c r="L14" s="32"/>
      <c r="M14" s="31"/>
      <c r="N14" s="116"/>
      <c r="O14" s="116"/>
      <c r="P14" s="32"/>
      <c r="Q14" s="31"/>
      <c r="R14" s="31"/>
      <c r="S14" s="30"/>
      <c r="T14" s="32"/>
      <c r="U14" s="31"/>
      <c r="V14" s="258"/>
      <c r="W14" s="106">
        <v>0</v>
      </c>
      <c r="X14" s="78" t="s">
        <v>23</v>
      </c>
      <c r="Y14" s="27">
        <v>0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20</v>
      </c>
      <c r="C15" s="256"/>
      <c r="D15" s="31"/>
      <c r="E15" s="31"/>
      <c r="F15" s="31"/>
      <c r="G15" s="32"/>
      <c r="H15" s="33"/>
      <c r="I15" s="32"/>
      <c r="J15" s="32"/>
      <c r="K15" s="32"/>
      <c r="L15" s="32"/>
      <c r="M15" s="33"/>
      <c r="N15" s="32"/>
      <c r="O15" s="32"/>
      <c r="P15" s="31"/>
      <c r="Q15" s="31"/>
      <c r="R15" s="31"/>
      <c r="S15" s="30"/>
      <c r="T15" s="31"/>
      <c r="U15" s="31"/>
      <c r="V15" s="258"/>
      <c r="W15" s="108" t="s">
        <v>9</v>
      </c>
      <c r="X15" s="79" t="s">
        <v>25</v>
      </c>
      <c r="Y15" s="27">
        <v>0</v>
      </c>
      <c r="Z15" s="2"/>
      <c r="AA15" s="38" t="s">
        <v>26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27</v>
      </c>
      <c r="AF15" s="40">
        <f>AC15*4+AD15*9</f>
        <v>160.60000000000002</v>
      </c>
    </row>
    <row r="16" spans="2:32" ht="27.75" customHeight="1">
      <c r="B16" s="29" t="s">
        <v>10</v>
      </c>
      <c r="C16" s="256"/>
      <c r="D16" s="41"/>
      <c r="E16" s="41"/>
      <c r="F16" s="31"/>
      <c r="G16" s="32"/>
      <c r="H16" s="80"/>
      <c r="I16" s="32"/>
      <c r="J16" s="32"/>
      <c r="K16" s="32"/>
      <c r="L16" s="32"/>
      <c r="M16" s="32"/>
      <c r="N16" s="129"/>
      <c r="O16" s="32"/>
      <c r="P16" s="31"/>
      <c r="Q16" s="41"/>
      <c r="R16" s="31"/>
      <c r="S16" s="30"/>
      <c r="T16" s="41"/>
      <c r="U16" s="31"/>
      <c r="V16" s="258"/>
      <c r="W16" s="106">
        <f>(Y14*5)+(Y16*5)</f>
        <v>0</v>
      </c>
      <c r="X16" s="79" t="s">
        <v>29</v>
      </c>
      <c r="Y16" s="27">
        <v>0</v>
      </c>
      <c r="Z16" s="12"/>
      <c r="AA16" s="2" t="s">
        <v>30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75" customHeight="1">
      <c r="B17" s="260" t="s">
        <v>37</v>
      </c>
      <c r="C17" s="256"/>
      <c r="D17" s="41"/>
      <c r="E17" s="41"/>
      <c r="F17" s="31"/>
      <c r="G17" s="31"/>
      <c r="H17" s="41"/>
      <c r="I17" s="31"/>
      <c r="J17" s="172"/>
      <c r="K17" s="32"/>
      <c r="L17" s="30"/>
      <c r="M17" s="33"/>
      <c r="N17" s="41"/>
      <c r="O17" s="32"/>
      <c r="P17" s="31"/>
      <c r="Q17" s="41"/>
      <c r="R17" s="31"/>
      <c r="S17" s="30"/>
      <c r="T17" s="41"/>
      <c r="U17" s="31"/>
      <c r="V17" s="258"/>
      <c r="W17" s="108" t="s">
        <v>11</v>
      </c>
      <c r="X17" s="79" t="s">
        <v>32</v>
      </c>
      <c r="Y17" s="27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260"/>
      <c r="C18" s="256"/>
      <c r="D18" s="41"/>
      <c r="E18" s="41"/>
      <c r="F18" s="31"/>
      <c r="G18" s="31"/>
      <c r="H18" s="41"/>
      <c r="I18" s="31"/>
      <c r="J18" s="172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258"/>
      <c r="W18" s="106">
        <v>0</v>
      </c>
      <c r="X18" s="88" t="s">
        <v>42</v>
      </c>
      <c r="Y18" s="27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172"/>
      <c r="K19" s="32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58"/>
      <c r="W19" s="108" t="s">
        <v>12</v>
      </c>
      <c r="X19" s="82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3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59"/>
      <c r="W20" s="106">
        <f>(W14*4)+(W16*9)+(W18*4)</f>
        <v>0</v>
      </c>
      <c r="X20" s="81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76">
        <v>2</v>
      </c>
      <c r="C21" s="256"/>
      <c r="D21" s="24" t="str">
        <f>'107年2月菜單'!I34</f>
        <v>香Q白飯</v>
      </c>
      <c r="E21" s="24" t="s">
        <v>46</v>
      </c>
      <c r="F21" s="25" t="s">
        <v>16</v>
      </c>
      <c r="G21" s="24" t="str">
        <f>'107年2月菜單'!I35</f>
        <v>香酥雞排(炸)</v>
      </c>
      <c r="H21" s="24" t="s">
        <v>38</v>
      </c>
      <c r="I21" s="25" t="s">
        <v>16</v>
      </c>
      <c r="J21" s="24" t="str">
        <f>'107年2月菜單'!I36</f>
        <v>南洋咖哩雞</v>
      </c>
      <c r="K21" s="24" t="s">
        <v>138</v>
      </c>
      <c r="L21" s="25" t="s">
        <v>16</v>
      </c>
      <c r="M21" s="24" t="str">
        <f>'107年2月菜單'!I37</f>
        <v>海苔杏鮑菇</v>
      </c>
      <c r="N21" s="24" t="s">
        <v>157</v>
      </c>
      <c r="O21" s="25" t="s">
        <v>16</v>
      </c>
      <c r="P21" s="24" t="str">
        <f>'107年2月菜單'!I38</f>
        <v>深色蔬菜</v>
      </c>
      <c r="Q21" s="24" t="s">
        <v>47</v>
      </c>
      <c r="R21" s="25" t="s">
        <v>16</v>
      </c>
      <c r="S21" s="135" t="str">
        <f>'107年2月菜單'!I39</f>
        <v>菜頭湯</v>
      </c>
      <c r="T21" s="24" t="s">
        <v>17</v>
      </c>
      <c r="U21" s="25" t="s">
        <v>16</v>
      </c>
      <c r="V21" s="253"/>
      <c r="W21" s="104" t="s">
        <v>7</v>
      </c>
      <c r="X21" s="77" t="s">
        <v>18</v>
      </c>
      <c r="Y21" s="84">
        <v>5.5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0" customFormat="1" ht="27.75" customHeight="1">
      <c r="B22" s="48" t="s">
        <v>8</v>
      </c>
      <c r="C22" s="256"/>
      <c r="D22" s="31" t="s">
        <v>45</v>
      </c>
      <c r="E22" s="31"/>
      <c r="F22" s="31">
        <v>120</v>
      </c>
      <c r="G22" s="33" t="s">
        <v>102</v>
      </c>
      <c r="H22" s="32"/>
      <c r="I22" s="96">
        <v>60</v>
      </c>
      <c r="J22" s="30" t="s">
        <v>114</v>
      </c>
      <c r="K22" s="173"/>
      <c r="L22" s="31">
        <v>50</v>
      </c>
      <c r="M22" s="130" t="s">
        <v>113</v>
      </c>
      <c r="N22" s="97"/>
      <c r="O22" s="32">
        <v>50</v>
      </c>
      <c r="P22" s="32" t="s">
        <v>108</v>
      </c>
      <c r="Q22" s="31"/>
      <c r="R22" s="31">
        <v>110</v>
      </c>
      <c r="S22" s="31" t="s">
        <v>116</v>
      </c>
      <c r="T22" s="31"/>
      <c r="U22" s="31">
        <v>15</v>
      </c>
      <c r="V22" s="254"/>
      <c r="W22" s="106">
        <v>95.5</v>
      </c>
      <c r="X22" s="78" t="s">
        <v>23</v>
      </c>
      <c r="Y22" s="85">
        <v>2.2</v>
      </c>
      <c r="Z22" s="49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0" customFormat="1" ht="27.75" customHeight="1">
      <c r="B23" s="48">
        <v>21</v>
      </c>
      <c r="C23" s="256"/>
      <c r="D23" s="31"/>
      <c r="E23" s="31"/>
      <c r="F23" s="31"/>
      <c r="G23" s="32"/>
      <c r="H23" s="32"/>
      <c r="I23" s="96"/>
      <c r="J23" s="31" t="s">
        <v>115</v>
      </c>
      <c r="K23" s="32"/>
      <c r="L23" s="31">
        <v>15</v>
      </c>
      <c r="M23" s="131" t="s">
        <v>144</v>
      </c>
      <c r="N23" s="132"/>
      <c r="O23" s="32">
        <v>2</v>
      </c>
      <c r="P23" s="31"/>
      <c r="Q23" s="31"/>
      <c r="R23" s="31"/>
      <c r="S23" s="31" t="s">
        <v>101</v>
      </c>
      <c r="T23" s="31"/>
      <c r="U23" s="31">
        <v>5</v>
      </c>
      <c r="V23" s="254"/>
      <c r="W23" s="108" t="s">
        <v>9</v>
      </c>
      <c r="X23" s="79" t="s">
        <v>25</v>
      </c>
      <c r="Y23" s="85">
        <v>1.9</v>
      </c>
      <c r="Z23" s="51"/>
      <c r="AA23" s="38" t="s">
        <v>26</v>
      </c>
      <c r="AB23" s="3">
        <v>2</v>
      </c>
      <c r="AC23" s="39">
        <f>AB23*7</f>
        <v>14</v>
      </c>
      <c r="AD23" s="3">
        <f>AB23*5</f>
        <v>10</v>
      </c>
      <c r="AE23" s="3" t="s">
        <v>27</v>
      </c>
      <c r="AF23" s="40">
        <f>AC23*4+AD23*9</f>
        <v>146</v>
      </c>
    </row>
    <row r="24" spans="2:32" s="50" customFormat="1" ht="27.75" customHeight="1">
      <c r="B24" s="48" t="s">
        <v>10</v>
      </c>
      <c r="C24" s="256"/>
      <c r="D24" s="31"/>
      <c r="E24" s="41"/>
      <c r="F24" s="31"/>
      <c r="G24" s="32"/>
      <c r="H24" s="80"/>
      <c r="I24" s="96"/>
      <c r="J24" s="31" t="s">
        <v>101</v>
      </c>
      <c r="K24" s="41"/>
      <c r="L24" s="31">
        <v>10</v>
      </c>
      <c r="M24" s="31"/>
      <c r="N24" s="41"/>
      <c r="O24" s="31"/>
      <c r="P24" s="31"/>
      <c r="Q24" s="41"/>
      <c r="R24" s="31"/>
      <c r="S24" s="30" t="s">
        <v>145</v>
      </c>
      <c r="T24" s="41"/>
      <c r="U24" s="31">
        <v>1</v>
      </c>
      <c r="V24" s="254"/>
      <c r="W24" s="106">
        <f>(Y22*5)+(Y24*5)+(Y26*8)</f>
        <v>23.5</v>
      </c>
      <c r="X24" s="79" t="s">
        <v>29</v>
      </c>
      <c r="Y24" s="85">
        <v>2.5</v>
      </c>
      <c r="Z24" s="49"/>
      <c r="AA24" s="2" t="s">
        <v>30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0" customFormat="1" ht="27.75" customHeight="1">
      <c r="B25" s="267" t="s">
        <v>39</v>
      </c>
      <c r="C25" s="256"/>
      <c r="D25" s="31"/>
      <c r="E25" s="41"/>
      <c r="F25" s="31"/>
      <c r="G25" s="32"/>
      <c r="H25" s="80"/>
      <c r="I25" s="96"/>
      <c r="J25" s="31" t="s">
        <v>139</v>
      </c>
      <c r="K25" s="41"/>
      <c r="L25" s="31" t="s">
        <v>127</v>
      </c>
      <c r="M25" s="31"/>
      <c r="N25" s="41"/>
      <c r="O25" s="31"/>
      <c r="P25" s="31"/>
      <c r="Q25" s="41"/>
      <c r="R25" s="31"/>
      <c r="S25" s="31"/>
      <c r="T25" s="41"/>
      <c r="U25" s="31"/>
      <c r="V25" s="254"/>
      <c r="W25" s="108" t="s">
        <v>11</v>
      </c>
      <c r="X25" s="79" t="s">
        <v>32</v>
      </c>
      <c r="Y25" s="85">
        <v>0</v>
      </c>
      <c r="Z25" s="51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0" customFormat="1" ht="27.75" customHeight="1">
      <c r="B26" s="267"/>
      <c r="C26" s="256"/>
      <c r="D26" s="41"/>
      <c r="E26" s="41"/>
      <c r="F26" s="31"/>
      <c r="G26" s="52"/>
      <c r="H26" s="41"/>
      <c r="I26" s="98"/>
      <c r="J26" s="101"/>
      <c r="K26" s="99"/>
      <c r="L26" s="31"/>
      <c r="M26" s="130"/>
      <c r="N26" s="97"/>
      <c r="O26" s="32"/>
      <c r="P26" s="31"/>
      <c r="Q26" s="41"/>
      <c r="R26" s="31"/>
      <c r="S26" s="31"/>
      <c r="T26" s="41"/>
      <c r="U26" s="31"/>
      <c r="V26" s="254"/>
      <c r="W26" s="106">
        <v>27.4</v>
      </c>
      <c r="X26" s="88" t="s">
        <v>42</v>
      </c>
      <c r="Y26" s="85">
        <v>0</v>
      </c>
      <c r="Z26" s="49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0" customFormat="1" ht="27.75" customHeight="1">
      <c r="B27" s="43" t="s">
        <v>35</v>
      </c>
      <c r="C27" s="53"/>
      <c r="D27" s="31"/>
      <c r="E27" s="41"/>
      <c r="F27" s="31"/>
      <c r="G27" s="31"/>
      <c r="H27" s="41"/>
      <c r="I27" s="98"/>
      <c r="J27" s="101"/>
      <c r="K27" s="99"/>
      <c r="L27" s="31"/>
      <c r="M27" s="131"/>
      <c r="N27" s="132"/>
      <c r="O27" s="32"/>
      <c r="P27" s="31"/>
      <c r="Q27" s="41"/>
      <c r="R27" s="31"/>
      <c r="S27" s="31"/>
      <c r="T27" s="41"/>
      <c r="U27" s="31"/>
      <c r="V27" s="254"/>
      <c r="W27" s="133" t="s">
        <v>12</v>
      </c>
      <c r="X27" s="82"/>
      <c r="Y27" s="85"/>
      <c r="Z27" s="51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0" customFormat="1" ht="27.75" customHeight="1" thickBot="1">
      <c r="B28" s="54"/>
      <c r="C28" s="55"/>
      <c r="D28" s="41"/>
      <c r="E28" s="41"/>
      <c r="F28" s="31"/>
      <c r="G28" s="31"/>
      <c r="H28" s="41"/>
      <c r="I28" s="98"/>
      <c r="J28" s="102"/>
      <c r="K28" s="99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55"/>
      <c r="W28" s="134">
        <f>(W22*4)+(W24*9)+(W26*4)</f>
        <v>703.1</v>
      </c>
      <c r="X28" s="81"/>
      <c r="Y28" s="85"/>
      <c r="Z28" s="49"/>
      <c r="AA28" s="51"/>
      <c r="AB28" s="56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1"/>
    </row>
    <row r="29" spans="2:32" s="28" customFormat="1" ht="42">
      <c r="B29" s="76">
        <v>2</v>
      </c>
      <c r="C29" s="256"/>
      <c r="D29" s="24" t="str">
        <f>'107年2月菜單'!M34</f>
        <v>地瓜飯</v>
      </c>
      <c r="E29" s="24" t="s">
        <v>15</v>
      </c>
      <c r="F29" s="25" t="s">
        <v>16</v>
      </c>
      <c r="G29" s="24" t="str">
        <f>'107年2月菜單'!M35</f>
        <v>蒙古烤肉</v>
      </c>
      <c r="H29" s="24" t="s">
        <v>76</v>
      </c>
      <c r="I29" s="25" t="s">
        <v>16</v>
      </c>
      <c r="J29" s="100" t="str">
        <f>'107年2月菜單'!M36</f>
        <v>日式蒸蛋</v>
      </c>
      <c r="K29" s="24" t="s">
        <v>137</v>
      </c>
      <c r="L29" s="25" t="s">
        <v>16</v>
      </c>
      <c r="M29" s="24" t="str">
        <f>'107年2月菜單'!M37</f>
        <v>什錦豆皮(豆)</v>
      </c>
      <c r="N29" s="24" t="s">
        <v>107</v>
      </c>
      <c r="O29" s="25" t="s">
        <v>16</v>
      </c>
      <c r="P29" s="24" t="str">
        <f>'107年2月菜單'!M38</f>
        <v>淺色蔬菜</v>
      </c>
      <c r="Q29" s="24" t="s">
        <v>57</v>
      </c>
      <c r="R29" s="25" t="s">
        <v>16</v>
      </c>
      <c r="S29" s="24" t="str">
        <f>'107年2月菜單'!M39</f>
        <v>榨菜肉絲湯</v>
      </c>
      <c r="T29" s="24" t="s">
        <v>17</v>
      </c>
      <c r="U29" s="25" t="s">
        <v>16</v>
      </c>
      <c r="V29" s="257"/>
      <c r="W29" s="104" t="s">
        <v>7</v>
      </c>
      <c r="X29" s="77" t="s">
        <v>18</v>
      </c>
      <c r="Y29" s="27">
        <v>5.5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256"/>
      <c r="D30" s="31" t="s">
        <v>52</v>
      </c>
      <c r="E30" s="31"/>
      <c r="F30" s="31">
        <v>40</v>
      </c>
      <c r="G30" s="33" t="s">
        <v>103</v>
      </c>
      <c r="H30" s="31"/>
      <c r="I30" s="31">
        <v>50</v>
      </c>
      <c r="J30" s="32" t="s">
        <v>104</v>
      </c>
      <c r="K30" s="93"/>
      <c r="L30" s="32">
        <v>50</v>
      </c>
      <c r="M30" s="180" t="s">
        <v>105</v>
      </c>
      <c r="N30" s="180"/>
      <c r="O30" s="180">
        <v>25</v>
      </c>
      <c r="P30" s="180" t="s">
        <v>108</v>
      </c>
      <c r="Q30" s="180"/>
      <c r="R30" s="180">
        <v>120</v>
      </c>
      <c r="S30" s="181" t="s">
        <v>109</v>
      </c>
      <c r="T30" s="180" t="s">
        <v>110</v>
      </c>
      <c r="U30" s="30">
        <v>10</v>
      </c>
      <c r="V30" s="258"/>
      <c r="W30" s="106">
        <v>95</v>
      </c>
      <c r="X30" s="78" t="s">
        <v>23</v>
      </c>
      <c r="Y30" s="35">
        <v>2.2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22</v>
      </c>
      <c r="C31" s="256"/>
      <c r="D31" s="30" t="s">
        <v>45</v>
      </c>
      <c r="E31" s="30"/>
      <c r="F31" s="31">
        <v>90</v>
      </c>
      <c r="G31" s="31" t="s">
        <v>101</v>
      </c>
      <c r="H31" s="31"/>
      <c r="I31" s="31">
        <v>10</v>
      </c>
      <c r="J31" s="32"/>
      <c r="K31" s="93"/>
      <c r="L31" s="32"/>
      <c r="M31" s="180" t="s">
        <v>106</v>
      </c>
      <c r="N31" s="180" t="s">
        <v>140</v>
      </c>
      <c r="O31" s="180">
        <v>15</v>
      </c>
      <c r="P31" s="180"/>
      <c r="Q31" s="182"/>
      <c r="R31" s="180"/>
      <c r="S31" s="181" t="s">
        <v>111</v>
      </c>
      <c r="T31" s="181"/>
      <c r="U31" s="30">
        <v>10</v>
      </c>
      <c r="V31" s="258"/>
      <c r="W31" s="108" t="s">
        <v>9</v>
      </c>
      <c r="X31" s="79" t="s">
        <v>25</v>
      </c>
      <c r="Y31" s="35">
        <v>1.8</v>
      </c>
      <c r="Z31" s="2"/>
      <c r="AA31" s="38" t="s">
        <v>26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27</v>
      </c>
      <c r="AF31" s="40">
        <f>AC31*4+AD31*9</f>
        <v>167.89999999999998</v>
      </c>
    </row>
    <row r="32" spans="2:32" ht="27.75" customHeight="1">
      <c r="B32" s="29" t="s">
        <v>10</v>
      </c>
      <c r="C32" s="256"/>
      <c r="D32" s="41"/>
      <c r="E32" s="41"/>
      <c r="F32" s="31"/>
      <c r="G32" s="31" t="s">
        <v>112</v>
      </c>
      <c r="H32" s="41"/>
      <c r="I32" s="31">
        <v>10</v>
      </c>
      <c r="J32" s="32"/>
      <c r="K32" s="41"/>
      <c r="L32" s="32"/>
      <c r="M32" s="180" t="s">
        <v>101</v>
      </c>
      <c r="N32" s="182"/>
      <c r="O32" s="180">
        <v>8</v>
      </c>
      <c r="P32" s="180"/>
      <c r="Q32" s="182"/>
      <c r="R32" s="180"/>
      <c r="S32" s="181"/>
      <c r="T32" s="180"/>
      <c r="U32" s="31"/>
      <c r="V32" s="258"/>
      <c r="W32" s="106">
        <f>(Y30*5)+(Y32*5)</f>
        <v>23.5</v>
      </c>
      <c r="X32" s="79" t="s">
        <v>29</v>
      </c>
      <c r="Y32" s="35">
        <v>2.5</v>
      </c>
      <c r="Z32" s="12"/>
      <c r="AA32" s="2" t="s">
        <v>30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75" customHeight="1">
      <c r="B33" s="260" t="s">
        <v>40</v>
      </c>
      <c r="C33" s="256"/>
      <c r="D33" s="41"/>
      <c r="E33" s="41"/>
      <c r="F33" s="31"/>
      <c r="G33" s="31"/>
      <c r="H33" s="41"/>
      <c r="I33" s="31"/>
      <c r="J33" s="32"/>
      <c r="K33" s="41"/>
      <c r="L33" s="32"/>
      <c r="M33" s="180" t="s">
        <v>132</v>
      </c>
      <c r="N33" s="182"/>
      <c r="O33" s="180">
        <v>10</v>
      </c>
      <c r="P33" s="180"/>
      <c r="Q33" s="182"/>
      <c r="R33" s="180"/>
      <c r="S33" s="181"/>
      <c r="T33" s="180"/>
      <c r="U33" s="31"/>
      <c r="V33" s="258"/>
      <c r="W33" s="108" t="s">
        <v>11</v>
      </c>
      <c r="X33" s="79" t="s">
        <v>32</v>
      </c>
      <c r="Y33" s="35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1" ht="27.75" customHeight="1">
      <c r="B34" s="260"/>
      <c r="C34" s="256"/>
      <c r="D34" s="41"/>
      <c r="E34" s="41"/>
      <c r="F34" s="31"/>
      <c r="G34" s="30"/>
      <c r="H34" s="41"/>
      <c r="I34" s="31"/>
      <c r="J34" s="172"/>
      <c r="K34" s="41"/>
      <c r="L34" s="30"/>
      <c r="M34" s="32"/>
      <c r="N34" s="41"/>
      <c r="O34" s="32"/>
      <c r="P34" s="31"/>
      <c r="Q34" s="41"/>
      <c r="R34" s="31"/>
      <c r="S34" s="30"/>
      <c r="T34" s="41"/>
      <c r="U34" s="31"/>
      <c r="V34" s="258"/>
      <c r="W34" s="106">
        <v>27.8</v>
      </c>
      <c r="X34" s="88" t="s">
        <v>42</v>
      </c>
      <c r="Y34" s="35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0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258"/>
      <c r="W35" s="108" t="s">
        <v>12</v>
      </c>
      <c r="X35" s="82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259"/>
      <c r="W36" s="106">
        <f>(W30*4)+(W32*9)+(W34*4)</f>
        <v>702.7</v>
      </c>
      <c r="X36" s="81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42">
      <c r="B37" s="76">
        <v>2</v>
      </c>
      <c r="C37" s="256"/>
      <c r="D37" s="24" t="str">
        <f>'107年2月菜單'!Q34</f>
        <v>玉米炒飯</v>
      </c>
      <c r="E37" s="24" t="s">
        <v>60</v>
      </c>
      <c r="F37" s="25" t="s">
        <v>16</v>
      </c>
      <c r="G37" s="24" t="str">
        <f>'107年2月菜單'!Q35</f>
        <v>蜜汁翅小腿</v>
      </c>
      <c r="H37" s="24" t="s">
        <v>77</v>
      </c>
      <c r="I37" s="25" t="s">
        <v>16</v>
      </c>
      <c r="J37" s="24" t="str">
        <f>'107年2月菜單'!Q36</f>
        <v>醬汁甜不辣</v>
      </c>
      <c r="K37" s="24" t="s">
        <v>190</v>
      </c>
      <c r="L37" s="25" t="s">
        <v>16</v>
      </c>
      <c r="M37" s="24" t="str">
        <f>'107年2月菜單'!Q37</f>
        <v>佛跳牆</v>
      </c>
      <c r="N37" s="24" t="s">
        <v>74</v>
      </c>
      <c r="O37" s="25" t="s">
        <v>16</v>
      </c>
      <c r="P37" s="24" t="str">
        <f>'107年2月菜單'!Q38</f>
        <v>深色蔬菜</v>
      </c>
      <c r="Q37" s="24" t="s">
        <v>57</v>
      </c>
      <c r="R37" s="25" t="s">
        <v>16</v>
      </c>
      <c r="S37" s="24" t="str">
        <f>'107年2月菜單'!Q39</f>
        <v>麵線湯(芡)</v>
      </c>
      <c r="T37" s="24" t="s">
        <v>56</v>
      </c>
      <c r="U37" s="25" t="s">
        <v>16</v>
      </c>
      <c r="V37" s="257"/>
      <c r="W37" s="104" t="s">
        <v>7</v>
      </c>
      <c r="X37" s="105" t="s">
        <v>18</v>
      </c>
      <c r="Y37" s="113">
        <v>5.5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256"/>
      <c r="D38" s="30" t="s">
        <v>99</v>
      </c>
      <c r="E38" s="30"/>
      <c r="F38" s="31">
        <v>90</v>
      </c>
      <c r="G38" s="32" t="s">
        <v>117</v>
      </c>
      <c r="H38" s="33"/>
      <c r="I38" s="32">
        <v>60</v>
      </c>
      <c r="J38" s="33" t="s">
        <v>118</v>
      </c>
      <c r="K38" s="33" t="s">
        <v>119</v>
      </c>
      <c r="L38" s="33">
        <v>45</v>
      </c>
      <c r="M38" s="32" t="s">
        <v>116</v>
      </c>
      <c r="N38" s="32"/>
      <c r="O38" s="32">
        <v>10</v>
      </c>
      <c r="P38" s="32" t="s">
        <v>108</v>
      </c>
      <c r="Q38" s="31"/>
      <c r="R38" s="31">
        <v>120</v>
      </c>
      <c r="S38" s="30" t="s">
        <v>123</v>
      </c>
      <c r="T38" s="30"/>
      <c r="U38" s="30">
        <v>20</v>
      </c>
      <c r="V38" s="258"/>
      <c r="W38" s="106">
        <v>96</v>
      </c>
      <c r="X38" s="107" t="s">
        <v>23</v>
      </c>
      <c r="Y38" s="114">
        <v>2.2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23</v>
      </c>
      <c r="C39" s="256"/>
      <c r="D39" s="30" t="s">
        <v>100</v>
      </c>
      <c r="E39" s="41"/>
      <c r="F39" s="31">
        <v>15</v>
      </c>
      <c r="G39" s="32"/>
      <c r="H39" s="33"/>
      <c r="I39" s="32"/>
      <c r="J39" s="33"/>
      <c r="K39" s="33"/>
      <c r="L39" s="33"/>
      <c r="M39" s="33" t="s">
        <v>101</v>
      </c>
      <c r="N39" s="33"/>
      <c r="O39" s="33">
        <v>10</v>
      </c>
      <c r="P39" s="31"/>
      <c r="Q39" s="30"/>
      <c r="R39" s="31"/>
      <c r="S39" s="30" t="s">
        <v>149</v>
      </c>
      <c r="T39" s="30"/>
      <c r="U39" s="30">
        <v>5</v>
      </c>
      <c r="V39" s="258"/>
      <c r="W39" s="108" t="s">
        <v>9</v>
      </c>
      <c r="X39" s="109" t="s">
        <v>25</v>
      </c>
      <c r="Y39" s="114">
        <v>1.9</v>
      </c>
      <c r="Z39" s="2"/>
      <c r="AA39" s="38" t="s">
        <v>26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27</v>
      </c>
      <c r="AF39" s="40">
        <f>AC39*4+AD39*9</f>
        <v>167.89999999999998</v>
      </c>
    </row>
    <row r="40" spans="2:32" ht="27.75" customHeight="1">
      <c r="B40" s="29" t="s">
        <v>10</v>
      </c>
      <c r="C40" s="256"/>
      <c r="D40" s="30" t="s">
        <v>101</v>
      </c>
      <c r="E40" s="30"/>
      <c r="F40" s="31">
        <v>10</v>
      </c>
      <c r="G40" s="32"/>
      <c r="H40" s="33"/>
      <c r="I40" s="32"/>
      <c r="J40" s="33"/>
      <c r="K40" s="33"/>
      <c r="L40" s="33"/>
      <c r="M40" s="30" t="s">
        <v>120</v>
      </c>
      <c r="N40" s="30"/>
      <c r="O40" s="31">
        <v>15</v>
      </c>
      <c r="P40" s="31"/>
      <c r="Q40" s="30"/>
      <c r="R40" s="31"/>
      <c r="S40" s="30" t="s">
        <v>150</v>
      </c>
      <c r="T40" s="30"/>
      <c r="U40" s="30">
        <v>8</v>
      </c>
      <c r="V40" s="258"/>
      <c r="W40" s="106">
        <f>(Y38*5)+(Y40*5)</f>
        <v>23.5</v>
      </c>
      <c r="X40" s="109" t="s">
        <v>29</v>
      </c>
      <c r="Y40" s="114">
        <v>2.5</v>
      </c>
      <c r="Z40" s="12"/>
      <c r="AA40" s="2" t="s">
        <v>30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75" customHeight="1">
      <c r="B41" s="260" t="s">
        <v>31</v>
      </c>
      <c r="C41" s="256"/>
      <c r="D41" s="30" t="s">
        <v>148</v>
      </c>
      <c r="E41" s="30"/>
      <c r="F41" s="31">
        <v>10</v>
      </c>
      <c r="G41" s="31"/>
      <c r="H41" s="30"/>
      <c r="I41" s="31"/>
      <c r="J41" s="30"/>
      <c r="K41" s="30"/>
      <c r="L41" s="30"/>
      <c r="M41" s="30" t="s">
        <v>146</v>
      </c>
      <c r="N41" s="30" t="s">
        <v>147</v>
      </c>
      <c r="O41" s="31">
        <v>20</v>
      </c>
      <c r="P41" s="31"/>
      <c r="Q41" s="30"/>
      <c r="R41" s="31"/>
      <c r="S41" s="30" t="s">
        <v>124</v>
      </c>
      <c r="T41" s="30"/>
      <c r="U41" s="30">
        <v>2</v>
      </c>
      <c r="V41" s="258"/>
      <c r="W41" s="108" t="s">
        <v>11</v>
      </c>
      <c r="X41" s="109" t="s">
        <v>32</v>
      </c>
      <c r="Y41" s="114">
        <f>AB42</f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260"/>
      <c r="C42" s="256"/>
      <c r="D42" s="30"/>
      <c r="E42" s="41"/>
      <c r="F42" s="31"/>
      <c r="G42" s="31"/>
      <c r="H42" s="41"/>
      <c r="I42" s="31"/>
      <c r="J42" s="33"/>
      <c r="K42" s="41"/>
      <c r="L42" s="30"/>
      <c r="M42" s="30" t="s">
        <v>122</v>
      </c>
      <c r="N42" s="30"/>
      <c r="O42" s="31">
        <v>10</v>
      </c>
      <c r="P42" s="31"/>
      <c r="Q42" s="41"/>
      <c r="R42" s="31"/>
      <c r="S42" s="30"/>
      <c r="T42" s="41"/>
      <c r="U42" s="30"/>
      <c r="V42" s="258"/>
      <c r="W42" s="106">
        <v>27.6</v>
      </c>
      <c r="X42" s="110" t="s">
        <v>42</v>
      </c>
      <c r="Y42" s="114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30"/>
      <c r="E43" s="41"/>
      <c r="F43" s="31"/>
      <c r="G43" s="31"/>
      <c r="H43" s="41"/>
      <c r="I43" s="31"/>
      <c r="J43" s="30"/>
      <c r="K43" s="41"/>
      <c r="L43" s="30"/>
      <c r="M43" s="30"/>
      <c r="N43" s="41"/>
      <c r="O43" s="31"/>
      <c r="P43" s="31"/>
      <c r="Q43" s="41"/>
      <c r="R43" s="31"/>
      <c r="S43" s="30"/>
      <c r="T43" s="41"/>
      <c r="U43" s="30"/>
      <c r="V43" s="258"/>
      <c r="W43" s="108" t="s">
        <v>12</v>
      </c>
      <c r="X43" s="111"/>
      <c r="Y43" s="114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8"/>
      <c r="C44" s="46"/>
      <c r="D44" s="59"/>
      <c r="E44" s="59"/>
      <c r="F44" s="60"/>
      <c r="G44" s="60"/>
      <c r="H44" s="59"/>
      <c r="I44" s="60"/>
      <c r="J44" s="169"/>
      <c r="K44" s="59"/>
      <c r="L44" s="169"/>
      <c r="M44" s="30"/>
      <c r="N44" s="59"/>
      <c r="O44" s="60"/>
      <c r="P44" s="60"/>
      <c r="Q44" s="59"/>
      <c r="R44" s="60"/>
      <c r="S44" s="60"/>
      <c r="T44" s="59"/>
      <c r="U44" s="60"/>
      <c r="V44" s="259"/>
      <c r="W44" s="106">
        <f>(W38*4)+(W40*9)+(W42*4)</f>
        <v>705.9</v>
      </c>
      <c r="X44" s="112"/>
      <c r="Y44" s="115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3:26" ht="21.75" customHeight="1">
      <c r="C45" s="2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65"/>
    </row>
    <row r="46" spans="2:25" ht="20.25">
      <c r="B46" s="3"/>
      <c r="D46" s="264"/>
      <c r="E46" s="264"/>
      <c r="F46" s="265"/>
      <c r="G46" s="265"/>
      <c r="H46" s="66"/>
      <c r="I46" s="2"/>
      <c r="J46" s="2"/>
      <c r="K46" s="66"/>
      <c r="L46" s="2"/>
      <c r="N46" s="66"/>
      <c r="O46" s="2"/>
      <c r="Q46" s="66"/>
      <c r="R46" s="2"/>
      <c r="T46" s="66"/>
      <c r="U46" s="2"/>
      <c r="V46" s="67"/>
      <c r="Y46" s="69"/>
    </row>
    <row r="47" ht="20.25">
      <c r="Y47" s="69"/>
    </row>
    <row r="48" ht="20.25">
      <c r="Y48" s="69"/>
    </row>
    <row r="49" ht="20.25">
      <c r="Y49" s="69"/>
    </row>
    <row r="50" ht="20.25">
      <c r="Y50" s="69"/>
    </row>
    <row r="51" ht="20.25">
      <c r="Y51" s="69"/>
    </row>
    <row r="52" ht="20.25">
      <c r="Y52" s="69"/>
    </row>
  </sheetData>
  <sheetProtection/>
  <mergeCells count="19"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zoomScale="64" zoomScaleNormal="64" zoomScalePageLayoutView="0" workbookViewId="0" topLeftCell="A19">
      <selection activeCell="D15" sqref="D15"/>
    </sheetView>
  </sheetViews>
  <sheetFormatPr defaultColWidth="9.00390625" defaultRowHeight="16.5"/>
  <cols>
    <col min="1" max="1" width="1.875" style="36" customWidth="1"/>
    <col min="2" max="2" width="4.875" style="63" customWidth="1"/>
    <col min="3" max="3" width="0" style="36" hidden="1" customWidth="1"/>
    <col min="4" max="4" width="18.625" style="36" customWidth="1"/>
    <col min="5" max="5" width="5.625" style="64" customWidth="1"/>
    <col min="6" max="6" width="9.625" style="36" customWidth="1"/>
    <col min="7" max="7" width="18.625" style="36" customWidth="1"/>
    <col min="8" max="8" width="5.625" style="64" customWidth="1"/>
    <col min="9" max="9" width="9.625" style="36" customWidth="1"/>
    <col min="10" max="10" width="18.625" style="36" customWidth="1"/>
    <col min="11" max="11" width="5.625" style="64" customWidth="1"/>
    <col min="12" max="12" width="9.625" style="36" customWidth="1"/>
    <col min="13" max="13" width="18.625" style="36" customWidth="1"/>
    <col min="14" max="14" width="5.625" style="64" customWidth="1"/>
    <col min="15" max="15" width="9.625" style="36" customWidth="1"/>
    <col min="16" max="16" width="18.625" style="36" customWidth="1"/>
    <col min="17" max="17" width="5.625" style="64" customWidth="1"/>
    <col min="18" max="18" width="9.625" style="36" customWidth="1"/>
    <col min="19" max="19" width="18.625" style="36" customWidth="1"/>
    <col min="20" max="20" width="5.625" style="64" customWidth="1"/>
    <col min="21" max="21" width="9.625" style="36" customWidth="1"/>
    <col min="22" max="22" width="5.25390625" style="70" customWidth="1"/>
    <col min="23" max="23" width="11.75390625" style="68" customWidth="1"/>
    <col min="24" max="24" width="11.25390625" style="87" customWidth="1"/>
    <col min="25" max="25" width="6.625" style="71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61" t="s">
        <v>182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1"/>
      <c r="AB1" s="3"/>
    </row>
    <row r="2" spans="2:28" s="2" customFormat="1" ht="16.5" customHeight="1">
      <c r="B2" s="262"/>
      <c r="C2" s="263"/>
      <c r="D2" s="263"/>
      <c r="E2" s="263"/>
      <c r="F2" s="263"/>
      <c r="G2" s="26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2"/>
      <c r="Y2" s="6"/>
      <c r="Z2" s="1"/>
      <c r="AB2" s="3"/>
    </row>
    <row r="3" spans="2:28" s="2" customFormat="1" ht="31.5" customHeight="1" thickBot="1">
      <c r="B3" s="89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3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74" t="s">
        <v>41</v>
      </c>
      <c r="F4" s="15"/>
      <c r="G4" s="15" t="s">
        <v>3</v>
      </c>
      <c r="H4" s="74" t="s">
        <v>41</v>
      </c>
      <c r="I4" s="15"/>
      <c r="J4" s="15" t="s">
        <v>4</v>
      </c>
      <c r="K4" s="74" t="s">
        <v>41</v>
      </c>
      <c r="L4" s="16"/>
      <c r="M4" s="15" t="s">
        <v>4</v>
      </c>
      <c r="N4" s="74" t="s">
        <v>41</v>
      </c>
      <c r="O4" s="15"/>
      <c r="P4" s="15" t="s">
        <v>4</v>
      </c>
      <c r="Q4" s="74" t="s">
        <v>41</v>
      </c>
      <c r="R4" s="15"/>
      <c r="S4" s="17" t="s">
        <v>5</v>
      </c>
      <c r="T4" s="74" t="s">
        <v>41</v>
      </c>
      <c r="U4" s="15"/>
      <c r="V4" s="92" t="s">
        <v>53</v>
      </c>
      <c r="W4" s="18" t="s">
        <v>6</v>
      </c>
      <c r="X4" s="75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76">
        <v>2</v>
      </c>
      <c r="C5" s="256"/>
      <c r="D5" s="24" t="str">
        <f>'107年2月菜單'!A44</f>
        <v>香Q白飯</v>
      </c>
      <c r="E5" s="24" t="s">
        <v>15</v>
      </c>
      <c r="F5" s="25" t="s">
        <v>16</v>
      </c>
      <c r="G5" s="24" t="str">
        <f>'107年2月菜單'!A45</f>
        <v>蔥燒豬排</v>
      </c>
      <c r="H5" s="24" t="s">
        <v>67</v>
      </c>
      <c r="I5" s="25" t="s">
        <v>16</v>
      </c>
      <c r="J5" s="24" t="str">
        <f>'107年2月菜單'!A46</f>
        <v>關東煮(冷)</v>
      </c>
      <c r="K5" s="24" t="s">
        <v>17</v>
      </c>
      <c r="L5" s="25" t="s">
        <v>16</v>
      </c>
      <c r="M5" s="24" t="str">
        <f>'107年2月菜單'!A47</f>
        <v>蛋酥高麗菜</v>
      </c>
      <c r="N5" s="24" t="s">
        <v>138</v>
      </c>
      <c r="O5" s="25" t="s">
        <v>16</v>
      </c>
      <c r="P5" s="24" t="str">
        <f>'107年2月菜單'!A48</f>
        <v>深色蔬菜</v>
      </c>
      <c r="Q5" s="24" t="s">
        <v>47</v>
      </c>
      <c r="R5" s="25" t="s">
        <v>16</v>
      </c>
      <c r="S5" s="135" t="str">
        <f>'107年2月菜單'!A49</f>
        <v>味噌豆腐湯(豆)</v>
      </c>
      <c r="T5" s="24" t="s">
        <v>17</v>
      </c>
      <c r="U5" s="25" t="s">
        <v>16</v>
      </c>
      <c r="V5" s="253"/>
      <c r="W5" s="104" t="s">
        <v>7</v>
      </c>
      <c r="X5" s="77" t="s">
        <v>18</v>
      </c>
      <c r="Y5" s="84">
        <v>5.5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256"/>
      <c r="D6" s="31" t="s">
        <v>45</v>
      </c>
      <c r="E6" s="31"/>
      <c r="F6" s="31">
        <v>120</v>
      </c>
      <c r="G6" s="31" t="s">
        <v>130</v>
      </c>
      <c r="H6" s="31"/>
      <c r="I6" s="31">
        <v>50</v>
      </c>
      <c r="J6" s="31" t="s">
        <v>116</v>
      </c>
      <c r="K6" s="31"/>
      <c r="L6" s="31">
        <v>15</v>
      </c>
      <c r="M6" s="33" t="s">
        <v>121</v>
      </c>
      <c r="N6" s="93"/>
      <c r="O6" s="32">
        <v>45</v>
      </c>
      <c r="P6" s="32" t="s">
        <v>108</v>
      </c>
      <c r="Q6" s="31"/>
      <c r="R6" s="31">
        <v>120</v>
      </c>
      <c r="S6" s="30" t="s">
        <v>134</v>
      </c>
      <c r="T6" s="31"/>
      <c r="U6" s="31">
        <v>20</v>
      </c>
      <c r="V6" s="254"/>
      <c r="W6" s="106">
        <v>96</v>
      </c>
      <c r="X6" s="78" t="s">
        <v>23</v>
      </c>
      <c r="Y6" s="85">
        <v>2.2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26</v>
      </c>
      <c r="C7" s="256"/>
      <c r="D7" s="30"/>
      <c r="E7" s="30"/>
      <c r="F7" s="30"/>
      <c r="G7" s="31" t="s">
        <v>131</v>
      </c>
      <c r="H7" s="31"/>
      <c r="I7" s="31">
        <v>2</v>
      </c>
      <c r="J7" s="31" t="s">
        <v>101</v>
      </c>
      <c r="K7" s="31"/>
      <c r="L7" s="31">
        <v>10</v>
      </c>
      <c r="M7" s="33" t="s">
        <v>142</v>
      </c>
      <c r="N7" s="31"/>
      <c r="O7" s="32">
        <v>10</v>
      </c>
      <c r="P7" s="31"/>
      <c r="Q7" s="31"/>
      <c r="R7" s="31"/>
      <c r="S7" s="30" t="s">
        <v>135</v>
      </c>
      <c r="T7" s="31"/>
      <c r="U7" s="31" t="s">
        <v>136</v>
      </c>
      <c r="V7" s="254"/>
      <c r="W7" s="108" t="s">
        <v>9</v>
      </c>
      <c r="X7" s="79" t="s">
        <v>25</v>
      </c>
      <c r="Y7" s="85">
        <v>1.9</v>
      </c>
      <c r="Z7" s="2"/>
      <c r="AA7" s="38" t="s">
        <v>26</v>
      </c>
      <c r="AB7" s="3">
        <v>2</v>
      </c>
      <c r="AC7" s="39">
        <f>AB7*7</f>
        <v>14</v>
      </c>
      <c r="AD7" s="3">
        <f>AB7*5</f>
        <v>10</v>
      </c>
      <c r="AE7" s="3" t="s">
        <v>27</v>
      </c>
      <c r="AF7" s="40">
        <f>AC7*4+AD7*9</f>
        <v>146</v>
      </c>
    </row>
    <row r="8" spans="2:32" ht="27.75" customHeight="1">
      <c r="B8" s="29" t="s">
        <v>10</v>
      </c>
      <c r="C8" s="256"/>
      <c r="D8" s="30"/>
      <c r="E8" s="30"/>
      <c r="F8" s="30"/>
      <c r="G8" s="31"/>
      <c r="H8" s="30"/>
      <c r="I8" s="31"/>
      <c r="J8" s="31" t="s">
        <v>133</v>
      </c>
      <c r="K8" s="32"/>
      <c r="L8" s="31">
        <v>20</v>
      </c>
      <c r="M8" s="33" t="s">
        <v>158</v>
      </c>
      <c r="N8" s="31"/>
      <c r="O8" s="32">
        <v>20</v>
      </c>
      <c r="P8" s="31"/>
      <c r="Q8" s="41"/>
      <c r="R8" s="31"/>
      <c r="S8" s="30"/>
      <c r="T8" s="41"/>
      <c r="U8" s="31"/>
      <c r="V8" s="254"/>
      <c r="W8" s="106">
        <f>(Y6*5)+(Y8*5)+(Y10*8)</f>
        <v>23.5</v>
      </c>
      <c r="X8" s="79" t="s">
        <v>29</v>
      </c>
      <c r="Y8" s="85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75" customHeight="1">
      <c r="B9" s="260" t="s">
        <v>62</v>
      </c>
      <c r="C9" s="256"/>
      <c r="D9" s="30"/>
      <c r="E9" s="30"/>
      <c r="F9" s="30"/>
      <c r="G9" s="171"/>
      <c r="H9" s="41"/>
      <c r="I9" s="31"/>
      <c r="J9" s="31" t="s">
        <v>151</v>
      </c>
      <c r="K9" s="31" t="s">
        <v>152</v>
      </c>
      <c r="L9" s="31">
        <v>15</v>
      </c>
      <c r="M9" s="33" t="s">
        <v>149</v>
      </c>
      <c r="N9" s="136"/>
      <c r="O9" s="32">
        <v>8</v>
      </c>
      <c r="P9" s="31"/>
      <c r="Q9" s="41"/>
      <c r="R9" s="31"/>
      <c r="S9" s="30"/>
      <c r="T9" s="41"/>
      <c r="U9" s="31"/>
      <c r="V9" s="254"/>
      <c r="W9" s="108" t="s">
        <v>11</v>
      </c>
      <c r="X9" s="79" t="s">
        <v>32</v>
      </c>
      <c r="Y9" s="85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260"/>
      <c r="C10" s="256"/>
      <c r="D10" s="30"/>
      <c r="E10" s="30"/>
      <c r="F10" s="30"/>
      <c r="G10" s="31"/>
      <c r="H10" s="41"/>
      <c r="I10" s="31"/>
      <c r="J10" s="31" t="s">
        <v>153</v>
      </c>
      <c r="K10" s="41"/>
      <c r="L10" s="31">
        <v>10</v>
      </c>
      <c r="M10" s="33"/>
      <c r="N10" s="41"/>
      <c r="O10" s="32"/>
      <c r="P10" s="31"/>
      <c r="Q10" s="41"/>
      <c r="R10" s="31"/>
      <c r="S10" s="30"/>
      <c r="T10" s="41"/>
      <c r="U10" s="31"/>
      <c r="V10" s="254"/>
      <c r="W10" s="106">
        <v>27.6</v>
      </c>
      <c r="X10" s="88" t="s">
        <v>42</v>
      </c>
      <c r="Y10" s="85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171"/>
      <c r="N11" s="41"/>
      <c r="O11" s="32"/>
      <c r="P11" s="31"/>
      <c r="Q11" s="41"/>
      <c r="R11" s="31"/>
      <c r="S11" s="31"/>
      <c r="T11" s="41"/>
      <c r="U11" s="31"/>
      <c r="V11" s="254"/>
      <c r="W11" s="133" t="s">
        <v>12</v>
      </c>
      <c r="X11" s="82"/>
      <c r="Y11" s="8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55"/>
      <c r="W12" s="134">
        <f>(W6*4)+(W8*9)+(W10*4)</f>
        <v>705.9</v>
      </c>
      <c r="X12" s="81"/>
      <c r="Y12" s="85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42">
      <c r="B13" s="76">
        <v>2</v>
      </c>
      <c r="C13" s="256"/>
      <c r="D13" s="24" t="str">
        <f>'107年2月菜單'!E44</f>
        <v>五穀飯</v>
      </c>
      <c r="E13" s="24" t="s">
        <v>68</v>
      </c>
      <c r="F13" s="25" t="s">
        <v>16</v>
      </c>
      <c r="G13" s="24" t="str">
        <f>'107年2月菜單'!E45</f>
        <v>茄汁咕咾肉</v>
      </c>
      <c r="H13" s="24" t="s">
        <v>75</v>
      </c>
      <c r="I13" s="25" t="s">
        <v>16</v>
      </c>
      <c r="J13" s="24" t="str">
        <f>'107年2月菜單'!E46</f>
        <v>瓜仔肉(醃)</v>
      </c>
      <c r="K13" s="24" t="s">
        <v>107</v>
      </c>
      <c r="L13" s="25" t="s">
        <v>16</v>
      </c>
      <c r="M13" s="24" t="str">
        <f>'107年2月菜單'!E47</f>
        <v>洋蔥百頁(加豆)</v>
      </c>
      <c r="N13" s="24" t="s">
        <v>75</v>
      </c>
      <c r="O13" s="25" t="s">
        <v>16</v>
      </c>
      <c r="P13" s="24" t="str">
        <f>'107年2月菜單'!E48</f>
        <v>淺色蔬菜</v>
      </c>
      <c r="Q13" s="24" t="s">
        <v>47</v>
      </c>
      <c r="R13" s="25" t="s">
        <v>16</v>
      </c>
      <c r="S13" s="24" t="str">
        <f>'107年2月菜單'!E49</f>
        <v>結頭菜湯</v>
      </c>
      <c r="T13" s="24" t="s">
        <v>17</v>
      </c>
      <c r="U13" s="25" t="s">
        <v>16</v>
      </c>
      <c r="V13" s="257"/>
      <c r="W13" s="26" t="s">
        <v>69</v>
      </c>
      <c r="X13" s="77" t="s">
        <v>18</v>
      </c>
      <c r="Y13" s="84">
        <v>5.5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256"/>
      <c r="D14" s="31" t="s">
        <v>45</v>
      </c>
      <c r="E14" s="31"/>
      <c r="F14" s="31">
        <v>85</v>
      </c>
      <c r="G14" s="33" t="s">
        <v>156</v>
      </c>
      <c r="H14" s="30"/>
      <c r="I14" s="33">
        <v>50</v>
      </c>
      <c r="J14" s="30" t="s">
        <v>128</v>
      </c>
      <c r="K14" s="94"/>
      <c r="L14" s="30">
        <v>30</v>
      </c>
      <c r="M14" s="33" t="s">
        <v>129</v>
      </c>
      <c r="N14" s="94"/>
      <c r="O14" s="33">
        <v>40</v>
      </c>
      <c r="P14" s="33" t="s">
        <v>108</v>
      </c>
      <c r="Q14" s="30"/>
      <c r="R14" s="30">
        <v>125</v>
      </c>
      <c r="S14" s="30" t="s">
        <v>143</v>
      </c>
      <c r="T14" s="94"/>
      <c r="U14" s="31">
        <v>20</v>
      </c>
      <c r="V14" s="258"/>
      <c r="W14" s="34">
        <v>96</v>
      </c>
      <c r="X14" s="78" t="s">
        <v>23</v>
      </c>
      <c r="Y14" s="85">
        <v>2.3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27</v>
      </c>
      <c r="C15" s="256"/>
      <c r="D15" s="31" t="s">
        <v>125</v>
      </c>
      <c r="E15" s="31"/>
      <c r="F15" s="31">
        <v>40</v>
      </c>
      <c r="G15" s="33" t="s">
        <v>112</v>
      </c>
      <c r="H15" s="30"/>
      <c r="I15" s="33">
        <v>8</v>
      </c>
      <c r="J15" s="30" t="s">
        <v>155</v>
      </c>
      <c r="K15" s="30" t="s">
        <v>110</v>
      </c>
      <c r="L15" s="30">
        <v>10</v>
      </c>
      <c r="M15" s="33" t="s">
        <v>154</v>
      </c>
      <c r="N15" s="30" t="s">
        <v>147</v>
      </c>
      <c r="O15" s="33">
        <v>10</v>
      </c>
      <c r="P15" s="30"/>
      <c r="Q15" s="30"/>
      <c r="R15" s="30"/>
      <c r="S15" s="30" t="s">
        <v>141</v>
      </c>
      <c r="T15" s="30"/>
      <c r="U15" s="31">
        <v>5</v>
      </c>
      <c r="V15" s="258"/>
      <c r="W15" s="108"/>
      <c r="X15" s="79" t="s">
        <v>25</v>
      </c>
      <c r="Y15" s="85">
        <v>1.75</v>
      </c>
      <c r="Z15" s="2"/>
      <c r="AA15" s="38" t="s">
        <v>26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27</v>
      </c>
      <c r="AF15" s="40">
        <f>AC15*4+AD15*9</f>
        <v>160.60000000000002</v>
      </c>
    </row>
    <row r="16" spans="2:32" ht="27.75" customHeight="1">
      <c r="B16" s="29" t="s">
        <v>10</v>
      </c>
      <c r="C16" s="256"/>
      <c r="D16" s="41"/>
      <c r="E16" s="41"/>
      <c r="F16" s="31"/>
      <c r="G16" s="33" t="s">
        <v>149</v>
      </c>
      <c r="H16" s="30"/>
      <c r="I16" s="33">
        <v>8</v>
      </c>
      <c r="J16" s="30"/>
      <c r="K16" s="41"/>
      <c r="L16" s="30"/>
      <c r="M16" s="33"/>
      <c r="N16" s="174"/>
      <c r="O16" s="33"/>
      <c r="P16" s="30"/>
      <c r="Q16" s="41"/>
      <c r="R16" s="30"/>
      <c r="S16" s="30"/>
      <c r="T16" s="41"/>
      <c r="U16" s="31"/>
      <c r="V16" s="258"/>
      <c r="W16" s="34">
        <f>(Y14*5)+(Y16*5)+(Y18*8)</f>
        <v>21.5</v>
      </c>
      <c r="X16" s="79" t="s">
        <v>29</v>
      </c>
      <c r="Y16" s="85">
        <v>2</v>
      </c>
      <c r="Z16" s="12"/>
      <c r="AA16" s="2" t="s">
        <v>30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75" customHeight="1">
      <c r="B17" s="260" t="s">
        <v>63</v>
      </c>
      <c r="C17" s="256"/>
      <c r="D17" s="41"/>
      <c r="E17" s="41"/>
      <c r="F17" s="31"/>
      <c r="G17" s="33" t="s">
        <v>126</v>
      </c>
      <c r="H17" s="30"/>
      <c r="I17" s="33" t="s">
        <v>127</v>
      </c>
      <c r="J17" s="30"/>
      <c r="K17" s="41"/>
      <c r="L17" s="30"/>
      <c r="M17" s="33"/>
      <c r="N17" s="41"/>
      <c r="O17" s="33"/>
      <c r="P17" s="30"/>
      <c r="Q17" s="41"/>
      <c r="R17" s="30"/>
      <c r="S17" s="172"/>
      <c r="T17" s="30"/>
      <c r="U17" s="31"/>
      <c r="V17" s="258"/>
      <c r="W17" s="108" t="s">
        <v>11</v>
      </c>
      <c r="X17" s="79" t="s">
        <v>32</v>
      </c>
      <c r="Y17" s="85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260"/>
      <c r="C18" s="256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258"/>
      <c r="W18" s="34">
        <v>27.4</v>
      </c>
      <c r="X18" s="88" t="s">
        <v>42</v>
      </c>
      <c r="Y18" s="85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171"/>
      <c r="N19" s="41"/>
      <c r="O19" s="32"/>
      <c r="P19" s="31"/>
      <c r="Q19" s="41"/>
      <c r="R19" s="31"/>
      <c r="S19" s="31"/>
      <c r="T19" s="41"/>
      <c r="U19" s="31"/>
      <c r="V19" s="258"/>
      <c r="W19" s="37" t="s">
        <v>70</v>
      </c>
      <c r="X19" s="82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59"/>
      <c r="W20" s="34">
        <f>(W14*4)+(W16*9)+(W18*4)</f>
        <v>687.1</v>
      </c>
      <c r="X20" s="81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76">
        <v>2</v>
      </c>
      <c r="C21" s="256"/>
      <c r="D21" s="24">
        <f>'107年2月菜單'!I44</f>
        <v>0</v>
      </c>
      <c r="E21" s="24"/>
      <c r="F21" s="25" t="s">
        <v>16</v>
      </c>
      <c r="G21" s="24">
        <f>'107年2月菜單'!I45</f>
        <v>0</v>
      </c>
      <c r="H21" s="24"/>
      <c r="I21" s="25" t="s">
        <v>16</v>
      </c>
      <c r="J21" s="24">
        <f>'107年2月菜單'!I46</f>
        <v>0</v>
      </c>
      <c r="K21" s="24"/>
      <c r="L21" s="25" t="s">
        <v>16</v>
      </c>
      <c r="M21" s="24">
        <f>'107年2月菜單'!I47</f>
        <v>0</v>
      </c>
      <c r="N21" s="24"/>
      <c r="O21" s="25" t="s">
        <v>16</v>
      </c>
      <c r="P21" s="24">
        <f>'107年2月菜單'!I48</f>
        <v>0</v>
      </c>
      <c r="Q21" s="24"/>
      <c r="R21" s="25" t="s">
        <v>16</v>
      </c>
      <c r="S21" s="24">
        <f>'107年2月菜單'!I49</f>
        <v>0</v>
      </c>
      <c r="T21" s="24"/>
      <c r="U21" s="25" t="s">
        <v>16</v>
      </c>
      <c r="V21" s="257"/>
      <c r="W21" s="26" t="s">
        <v>69</v>
      </c>
      <c r="X21" s="77" t="s">
        <v>18</v>
      </c>
      <c r="Y21" s="27">
        <v>0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0" customFormat="1" ht="27.75" customHeight="1">
      <c r="B22" s="29" t="s">
        <v>8</v>
      </c>
      <c r="C22" s="256"/>
      <c r="D22" s="30"/>
      <c r="E22" s="30"/>
      <c r="F22" s="30"/>
      <c r="G22" s="31"/>
      <c r="H22" s="31"/>
      <c r="I22" s="31"/>
      <c r="J22" s="31"/>
      <c r="K22" s="30"/>
      <c r="L22" s="30"/>
      <c r="M22" s="33"/>
      <c r="N22" s="30"/>
      <c r="O22" s="33"/>
      <c r="P22" s="33"/>
      <c r="Q22" s="30"/>
      <c r="R22" s="30"/>
      <c r="S22" s="30"/>
      <c r="T22" s="30"/>
      <c r="U22" s="30"/>
      <c r="V22" s="258"/>
      <c r="W22" s="106">
        <v>0</v>
      </c>
      <c r="X22" s="78" t="s">
        <v>23</v>
      </c>
      <c r="Y22" s="27">
        <v>0</v>
      </c>
      <c r="Z22" s="49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0" customFormat="1" ht="27.75" customHeight="1">
      <c r="B23" s="29">
        <v>28</v>
      </c>
      <c r="C23" s="256"/>
      <c r="D23" s="30"/>
      <c r="E23" s="30"/>
      <c r="F23" s="30"/>
      <c r="G23" s="31"/>
      <c r="H23" s="31"/>
      <c r="I23" s="31"/>
      <c r="J23" s="31"/>
      <c r="K23" s="33"/>
      <c r="L23" s="30"/>
      <c r="M23" s="33"/>
      <c r="N23" s="30"/>
      <c r="O23" s="33"/>
      <c r="P23" s="30"/>
      <c r="Q23" s="30"/>
      <c r="R23" s="30"/>
      <c r="S23" s="30"/>
      <c r="T23" s="30"/>
      <c r="U23" s="30"/>
      <c r="V23" s="258"/>
      <c r="W23" s="108" t="s">
        <v>9</v>
      </c>
      <c r="X23" s="79" t="s">
        <v>25</v>
      </c>
      <c r="Y23" s="27">
        <v>0</v>
      </c>
      <c r="Z23" s="51"/>
      <c r="AA23" s="38" t="s">
        <v>26</v>
      </c>
      <c r="AB23" s="3">
        <v>2</v>
      </c>
      <c r="AC23" s="39">
        <f>AB23*7</f>
        <v>14</v>
      </c>
      <c r="AD23" s="3">
        <f>AB23*5</f>
        <v>10</v>
      </c>
      <c r="AE23" s="3" t="s">
        <v>27</v>
      </c>
      <c r="AF23" s="40">
        <f>AC23*4+AD23*9</f>
        <v>146</v>
      </c>
    </row>
    <row r="24" spans="2:32" s="50" customFormat="1" ht="27.75" customHeight="1">
      <c r="B24" s="29" t="s">
        <v>10</v>
      </c>
      <c r="C24" s="256"/>
      <c r="D24" s="30"/>
      <c r="E24" s="30"/>
      <c r="F24" s="30"/>
      <c r="G24" s="31"/>
      <c r="H24" s="30"/>
      <c r="I24" s="31"/>
      <c r="J24" s="31"/>
      <c r="K24" s="33"/>
      <c r="L24" s="30"/>
      <c r="M24" s="33"/>
      <c r="N24" s="30"/>
      <c r="O24" s="33"/>
      <c r="P24" s="30"/>
      <c r="Q24" s="41"/>
      <c r="R24" s="30"/>
      <c r="S24" s="30"/>
      <c r="T24" s="41"/>
      <c r="U24" s="30"/>
      <c r="V24" s="258"/>
      <c r="W24" s="106">
        <f>(Y22*5)+(Y24*5)+(Y26*8)</f>
        <v>0</v>
      </c>
      <c r="X24" s="79" t="s">
        <v>29</v>
      </c>
      <c r="Y24" s="27">
        <v>0</v>
      </c>
      <c r="Z24" s="49"/>
      <c r="AA24" s="2" t="s">
        <v>30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0" customFormat="1" ht="27.75" customHeight="1">
      <c r="B25" s="260" t="s">
        <v>64</v>
      </c>
      <c r="C25" s="256"/>
      <c r="D25" s="30"/>
      <c r="E25" s="30"/>
      <c r="F25" s="30"/>
      <c r="G25" s="31"/>
      <c r="H25" s="41"/>
      <c r="I25" s="31"/>
      <c r="J25" s="31"/>
      <c r="K25" s="41"/>
      <c r="L25" s="30"/>
      <c r="M25" s="33"/>
      <c r="N25" s="30"/>
      <c r="O25" s="33"/>
      <c r="P25" s="30"/>
      <c r="Q25" s="41"/>
      <c r="R25" s="30"/>
      <c r="S25" s="30"/>
      <c r="T25" s="41"/>
      <c r="U25" s="30"/>
      <c r="V25" s="258"/>
      <c r="W25" s="108" t="s">
        <v>11</v>
      </c>
      <c r="X25" s="79" t="s">
        <v>32</v>
      </c>
      <c r="Y25" s="27">
        <v>0</v>
      </c>
      <c r="Z25" s="51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0" customFormat="1" ht="27.75" customHeight="1">
      <c r="B26" s="260"/>
      <c r="C26" s="256"/>
      <c r="D26" s="30"/>
      <c r="E26" s="30"/>
      <c r="F26" s="30"/>
      <c r="G26" s="31"/>
      <c r="H26" s="41"/>
      <c r="I26" s="31"/>
      <c r="J26" s="31"/>
      <c r="K26" s="41"/>
      <c r="L26" s="31"/>
      <c r="M26" s="33"/>
      <c r="N26" s="31"/>
      <c r="O26" s="32"/>
      <c r="P26" s="31"/>
      <c r="Q26" s="41"/>
      <c r="R26" s="31"/>
      <c r="S26" s="30"/>
      <c r="T26" s="41"/>
      <c r="U26" s="31"/>
      <c r="V26" s="258"/>
      <c r="W26" s="106">
        <v>0</v>
      </c>
      <c r="X26" s="88" t="s">
        <v>42</v>
      </c>
      <c r="Y26" s="27">
        <v>0</v>
      </c>
      <c r="Z26" s="49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0" customFormat="1" ht="27.75" customHeight="1">
      <c r="B27" s="43" t="s">
        <v>35</v>
      </c>
      <c r="C27" s="44"/>
      <c r="D27" s="30"/>
      <c r="E27" s="41"/>
      <c r="F27" s="30"/>
      <c r="G27" s="31"/>
      <c r="H27" s="41"/>
      <c r="I27" s="31"/>
      <c r="J27" s="31"/>
      <c r="K27" s="41"/>
      <c r="L27" s="31"/>
      <c r="M27" s="171"/>
      <c r="N27" s="41"/>
      <c r="O27" s="32"/>
      <c r="P27" s="31"/>
      <c r="Q27" s="41"/>
      <c r="R27" s="31"/>
      <c r="S27" s="31"/>
      <c r="T27" s="41"/>
      <c r="U27" s="31"/>
      <c r="V27" s="258"/>
      <c r="W27" s="37" t="s">
        <v>70</v>
      </c>
      <c r="X27" s="82"/>
      <c r="Y27" s="35"/>
      <c r="Z27" s="51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0" customFormat="1" ht="27.75" customHeight="1">
      <c r="B28" s="45"/>
      <c r="C28" s="46"/>
      <c r="D28" s="41"/>
      <c r="E28" s="41"/>
      <c r="F28" s="31"/>
      <c r="G28" s="31"/>
      <c r="H28" s="41"/>
      <c r="I28" s="31"/>
      <c r="J28" s="31"/>
      <c r="K28" s="41"/>
      <c r="L28" s="31"/>
      <c r="M28" s="32"/>
      <c r="N28" s="41"/>
      <c r="O28" s="32"/>
      <c r="P28" s="31"/>
      <c r="Q28" s="41"/>
      <c r="R28" s="31"/>
      <c r="S28" s="31"/>
      <c r="T28" s="41"/>
      <c r="U28" s="31"/>
      <c r="V28" s="259"/>
      <c r="W28" s="106">
        <f>(W22*4)+(W24*9)+(W26*4)</f>
        <v>0</v>
      </c>
      <c r="X28" s="83"/>
      <c r="Y28" s="42"/>
      <c r="Z28" s="49"/>
      <c r="AA28" s="51"/>
      <c r="AB28" s="56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1"/>
    </row>
    <row r="29" spans="2:32" s="28" customFormat="1" ht="42">
      <c r="B29" s="76"/>
      <c r="C29" s="256"/>
      <c r="D29" s="24">
        <f>'107年2月菜單'!M44</f>
        <v>0</v>
      </c>
      <c r="E29" s="24"/>
      <c r="F29" s="25" t="s">
        <v>16</v>
      </c>
      <c r="G29" s="24">
        <f>'107年2月菜單'!M45</f>
        <v>0</v>
      </c>
      <c r="H29" s="24" t="s">
        <v>73</v>
      </c>
      <c r="I29" s="25" t="s">
        <v>16</v>
      </c>
      <c r="J29" s="24">
        <f>'107年2月菜單'!M46</f>
        <v>0</v>
      </c>
      <c r="K29" s="24"/>
      <c r="L29" s="25" t="s">
        <v>16</v>
      </c>
      <c r="M29" s="24">
        <f>'107年2月菜單'!M47</f>
        <v>0</v>
      </c>
      <c r="N29" s="24"/>
      <c r="O29" s="25" t="s">
        <v>16</v>
      </c>
      <c r="P29" s="24">
        <f>'107年2月菜單'!M48</f>
        <v>0</v>
      </c>
      <c r="Q29" s="24"/>
      <c r="R29" s="25" t="s">
        <v>16</v>
      </c>
      <c r="S29" s="24">
        <f>'107年2月菜單'!M49</f>
        <v>0</v>
      </c>
      <c r="T29" s="24"/>
      <c r="U29" s="25" t="s">
        <v>16</v>
      </c>
      <c r="V29" s="257"/>
      <c r="W29" s="26" t="s">
        <v>69</v>
      </c>
      <c r="X29" s="77" t="s">
        <v>18</v>
      </c>
      <c r="Y29" s="27">
        <v>0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256"/>
      <c r="D30" s="31"/>
      <c r="E30" s="31"/>
      <c r="F30" s="31"/>
      <c r="G30" s="30"/>
      <c r="H30" s="31"/>
      <c r="I30" s="31"/>
      <c r="J30" s="32"/>
      <c r="K30" s="32"/>
      <c r="L30" s="32"/>
      <c r="M30" s="32"/>
      <c r="N30" s="31"/>
      <c r="O30" s="32"/>
      <c r="P30" s="33"/>
      <c r="Q30" s="30"/>
      <c r="R30" s="30"/>
      <c r="S30" s="30"/>
      <c r="T30" s="93"/>
      <c r="U30" s="30"/>
      <c r="V30" s="258"/>
      <c r="W30" s="34">
        <v>0</v>
      </c>
      <c r="X30" s="78" t="s">
        <v>23</v>
      </c>
      <c r="Y30" s="27">
        <v>0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/>
      <c r="C31" s="256"/>
      <c r="D31" s="30"/>
      <c r="E31" s="30"/>
      <c r="F31" s="31"/>
      <c r="G31" s="31"/>
      <c r="H31" s="31"/>
      <c r="I31" s="31"/>
      <c r="J31" s="32"/>
      <c r="K31" s="32"/>
      <c r="L31" s="32"/>
      <c r="M31" s="32"/>
      <c r="N31" s="31"/>
      <c r="O31" s="32"/>
      <c r="P31" s="32"/>
      <c r="Q31" s="80"/>
      <c r="R31" s="32"/>
      <c r="S31" s="30"/>
      <c r="T31" s="30"/>
      <c r="U31" s="30"/>
      <c r="V31" s="258"/>
      <c r="W31" s="108" t="s">
        <v>9</v>
      </c>
      <c r="X31" s="79" t="s">
        <v>25</v>
      </c>
      <c r="Y31" s="27">
        <v>0</v>
      </c>
      <c r="Z31" s="2"/>
      <c r="AA31" s="38" t="s">
        <v>26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27</v>
      </c>
      <c r="AF31" s="40">
        <f>AC31*4+AD31*9</f>
        <v>167.89999999999998</v>
      </c>
    </row>
    <row r="32" spans="2:32" ht="27.75" customHeight="1">
      <c r="B32" s="29" t="s">
        <v>10</v>
      </c>
      <c r="C32" s="256"/>
      <c r="D32" s="41"/>
      <c r="E32" s="41"/>
      <c r="F32" s="31"/>
      <c r="G32" s="31"/>
      <c r="H32" s="41"/>
      <c r="I32" s="31"/>
      <c r="J32" s="32"/>
      <c r="K32" s="80"/>
      <c r="L32" s="32"/>
      <c r="M32" s="32"/>
      <c r="N32" s="31"/>
      <c r="O32" s="32"/>
      <c r="P32" s="32"/>
      <c r="Q32" s="80"/>
      <c r="R32" s="32"/>
      <c r="S32" s="30"/>
      <c r="T32" s="31"/>
      <c r="U32" s="31"/>
      <c r="V32" s="258"/>
      <c r="W32" s="34">
        <f>(Y30*5)+(Y32*5)+(Y34*8)</f>
        <v>0</v>
      </c>
      <c r="X32" s="79" t="s">
        <v>29</v>
      </c>
      <c r="Y32" s="27">
        <v>0</v>
      </c>
      <c r="Z32" s="12"/>
      <c r="AA32" s="2" t="s">
        <v>30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75" customHeight="1">
      <c r="B33" s="260" t="s">
        <v>65</v>
      </c>
      <c r="C33" s="256"/>
      <c r="D33" s="41"/>
      <c r="E33" s="41"/>
      <c r="F33" s="31"/>
      <c r="G33" s="171"/>
      <c r="H33" s="41"/>
      <c r="I33" s="31"/>
      <c r="J33" s="30"/>
      <c r="K33" s="30"/>
      <c r="L33" s="30"/>
      <c r="M33" s="32"/>
      <c r="N33" s="31"/>
      <c r="O33" s="32"/>
      <c r="P33" s="31"/>
      <c r="Q33" s="41"/>
      <c r="R33" s="31"/>
      <c r="S33" s="30"/>
      <c r="T33" s="31"/>
      <c r="U33" s="31"/>
      <c r="V33" s="258"/>
      <c r="W33" s="108" t="s">
        <v>11</v>
      </c>
      <c r="X33" s="79" t="s">
        <v>32</v>
      </c>
      <c r="Y33" s="27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1" ht="27.75" customHeight="1">
      <c r="B34" s="260"/>
      <c r="C34" s="256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31"/>
      <c r="O34" s="32"/>
      <c r="P34" s="31"/>
      <c r="Q34" s="41"/>
      <c r="R34" s="31"/>
      <c r="S34" s="30"/>
      <c r="T34" s="41"/>
      <c r="U34" s="31"/>
      <c r="V34" s="258"/>
      <c r="W34" s="34">
        <v>0</v>
      </c>
      <c r="X34" s="88" t="s">
        <v>42</v>
      </c>
      <c r="Y34" s="27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258"/>
      <c r="W35" s="37" t="s">
        <v>70</v>
      </c>
      <c r="X35" s="82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259"/>
      <c r="W36" s="34">
        <f>(W30*4)+(W32*9)+(W34*4)</f>
        <v>0</v>
      </c>
      <c r="X36" s="81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42">
      <c r="B37" s="23"/>
      <c r="C37" s="256"/>
      <c r="D37" s="24">
        <f>'107年2月菜單'!Q44</f>
        <v>0</v>
      </c>
      <c r="E37" s="24"/>
      <c r="F37" s="25" t="s">
        <v>16</v>
      </c>
      <c r="G37" s="24">
        <f>'107年2月菜單'!Q45</f>
        <v>0</v>
      </c>
      <c r="H37" s="24"/>
      <c r="I37" s="25" t="s">
        <v>16</v>
      </c>
      <c r="J37" s="24">
        <f>'107年2月菜單'!Q46</f>
        <v>0</v>
      </c>
      <c r="K37" s="24"/>
      <c r="L37" s="25" t="s">
        <v>16</v>
      </c>
      <c r="M37" s="24">
        <f>'107年2月菜單'!Q47</f>
        <v>0</v>
      </c>
      <c r="N37" s="24"/>
      <c r="O37" s="25" t="s">
        <v>16</v>
      </c>
      <c r="P37" s="24">
        <f>'107年2月菜單'!Q48</f>
        <v>0</v>
      </c>
      <c r="Q37" s="24"/>
      <c r="R37" s="25" t="s">
        <v>16</v>
      </c>
      <c r="S37" s="24">
        <f>'107年2月菜單'!Q49</f>
        <v>0</v>
      </c>
      <c r="T37" s="24"/>
      <c r="U37" s="25" t="s">
        <v>16</v>
      </c>
      <c r="V37" s="257"/>
      <c r="W37" s="26" t="s">
        <v>69</v>
      </c>
      <c r="X37" s="77" t="s">
        <v>18</v>
      </c>
      <c r="Y37" s="27">
        <v>0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256"/>
      <c r="D38" s="30"/>
      <c r="E38" s="30"/>
      <c r="F38" s="31"/>
      <c r="G38" s="30"/>
      <c r="H38" s="30"/>
      <c r="I38" s="31"/>
      <c r="J38" s="32"/>
      <c r="K38" s="32"/>
      <c r="L38" s="32"/>
      <c r="M38" s="32"/>
      <c r="N38" s="31"/>
      <c r="O38" s="32"/>
      <c r="P38" s="33"/>
      <c r="Q38" s="30"/>
      <c r="R38" s="30"/>
      <c r="S38" s="30"/>
      <c r="T38" s="30"/>
      <c r="U38" s="30"/>
      <c r="V38" s="258"/>
      <c r="W38" s="34">
        <v>0</v>
      </c>
      <c r="X38" s="78" t="s">
        <v>23</v>
      </c>
      <c r="Y38" s="27">
        <v>0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/>
      <c r="C39" s="256"/>
      <c r="D39" s="30"/>
      <c r="E39" s="30"/>
      <c r="F39" s="31"/>
      <c r="G39" s="30"/>
      <c r="H39" s="30"/>
      <c r="I39" s="31"/>
      <c r="J39" s="32"/>
      <c r="K39" s="32"/>
      <c r="L39" s="32"/>
      <c r="M39" s="32"/>
      <c r="N39" s="31"/>
      <c r="O39" s="32"/>
      <c r="P39" s="31"/>
      <c r="Q39" s="30"/>
      <c r="R39" s="31"/>
      <c r="S39" s="30"/>
      <c r="T39" s="30"/>
      <c r="U39" s="30"/>
      <c r="V39" s="258"/>
      <c r="W39" s="108" t="s">
        <v>9</v>
      </c>
      <c r="X39" s="79" t="s">
        <v>25</v>
      </c>
      <c r="Y39" s="27">
        <v>0</v>
      </c>
      <c r="Z39" s="2"/>
      <c r="AA39" s="38" t="s">
        <v>26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27</v>
      </c>
      <c r="AF39" s="40">
        <f>AC39*4+AD39*9</f>
        <v>167.89999999999998</v>
      </c>
    </row>
    <row r="40" spans="2:32" ht="27.75" customHeight="1">
      <c r="B40" s="29" t="s">
        <v>10</v>
      </c>
      <c r="C40" s="256"/>
      <c r="D40" s="30"/>
      <c r="E40" s="30"/>
      <c r="F40" s="31"/>
      <c r="G40" s="31"/>
      <c r="H40" s="30"/>
      <c r="I40" s="31"/>
      <c r="J40" s="33"/>
      <c r="K40" s="173"/>
      <c r="L40" s="32"/>
      <c r="M40" s="32"/>
      <c r="N40" s="31"/>
      <c r="O40" s="32"/>
      <c r="P40" s="31"/>
      <c r="Q40" s="30"/>
      <c r="R40" s="31"/>
      <c r="S40" s="30"/>
      <c r="T40" s="30"/>
      <c r="U40" s="30"/>
      <c r="V40" s="258"/>
      <c r="W40" s="34">
        <f>(Y42*8)+(Y38*5)+(Y40*5)</f>
        <v>0</v>
      </c>
      <c r="X40" s="79" t="s">
        <v>29</v>
      </c>
      <c r="Y40" s="27">
        <v>0</v>
      </c>
      <c r="Z40" s="12"/>
      <c r="AA40" s="2" t="s">
        <v>30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75" customHeight="1">
      <c r="B41" s="260" t="s">
        <v>66</v>
      </c>
      <c r="C41" s="256"/>
      <c r="D41" s="30"/>
      <c r="E41" s="30"/>
      <c r="F41" s="31"/>
      <c r="G41" s="31"/>
      <c r="H41" s="30"/>
      <c r="I41" s="31"/>
      <c r="J41" s="32"/>
      <c r="K41" s="31"/>
      <c r="L41" s="30"/>
      <c r="M41" s="32"/>
      <c r="N41" s="31"/>
      <c r="O41" s="32"/>
      <c r="P41" s="31"/>
      <c r="Q41" s="30"/>
      <c r="R41" s="31"/>
      <c r="S41" s="30"/>
      <c r="T41" s="30"/>
      <c r="U41" s="30"/>
      <c r="V41" s="258"/>
      <c r="W41" s="108" t="s">
        <v>11</v>
      </c>
      <c r="X41" s="79" t="s">
        <v>32</v>
      </c>
      <c r="Y41" s="27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260"/>
      <c r="C42" s="256"/>
      <c r="D42" s="30"/>
      <c r="E42" s="41"/>
      <c r="F42" s="31"/>
      <c r="G42" s="31"/>
      <c r="H42" s="41"/>
      <c r="I42" s="31"/>
      <c r="J42" s="171"/>
      <c r="K42" s="31"/>
      <c r="L42" s="31"/>
      <c r="M42" s="32"/>
      <c r="N42" s="31"/>
      <c r="O42" s="32"/>
      <c r="P42" s="31"/>
      <c r="Q42" s="41"/>
      <c r="R42" s="31"/>
      <c r="S42" s="30"/>
      <c r="T42" s="41"/>
      <c r="U42" s="30"/>
      <c r="V42" s="258"/>
      <c r="W42" s="34">
        <v>0</v>
      </c>
      <c r="X42" s="88" t="s">
        <v>42</v>
      </c>
      <c r="Y42" s="27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30"/>
      <c r="E43" s="41"/>
      <c r="F43" s="31"/>
      <c r="G43" s="31"/>
      <c r="H43" s="41"/>
      <c r="I43" s="31"/>
      <c r="J43" s="30"/>
      <c r="K43" s="41"/>
      <c r="L43" s="30"/>
      <c r="M43" s="30"/>
      <c r="N43" s="41"/>
      <c r="O43" s="31"/>
      <c r="P43" s="31"/>
      <c r="Q43" s="41"/>
      <c r="R43" s="31"/>
      <c r="S43" s="30"/>
      <c r="T43" s="41"/>
      <c r="U43" s="30"/>
      <c r="V43" s="258"/>
      <c r="W43" s="37" t="s">
        <v>70</v>
      </c>
      <c r="X43" s="82"/>
      <c r="Y43" s="5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8"/>
      <c r="C44" s="46"/>
      <c r="D44" s="59"/>
      <c r="E44" s="59"/>
      <c r="F44" s="60"/>
      <c r="G44" s="60"/>
      <c r="H44" s="59"/>
      <c r="I44" s="60"/>
      <c r="J44" s="60"/>
      <c r="K44" s="59"/>
      <c r="L44" s="60"/>
      <c r="M44" s="170"/>
      <c r="N44" s="59"/>
      <c r="O44" s="60"/>
      <c r="P44" s="60"/>
      <c r="Q44" s="59"/>
      <c r="R44" s="60"/>
      <c r="S44" s="60"/>
      <c r="T44" s="59"/>
      <c r="U44" s="60"/>
      <c r="V44" s="259"/>
      <c r="W44" s="61">
        <f>(W38*4)+(W40*9)+(W42*4)</f>
        <v>0</v>
      </c>
      <c r="X44" s="86"/>
      <c r="Y44" s="62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</sheetData>
  <sheetProtection/>
  <mergeCells count="17">
    <mergeCell ref="B1:Y1"/>
    <mergeCell ref="B2:G2"/>
    <mergeCell ref="C5:C10"/>
    <mergeCell ref="V5:V12"/>
    <mergeCell ref="B9:B10"/>
    <mergeCell ref="C21:C26"/>
    <mergeCell ref="V21:V28"/>
    <mergeCell ref="B25:B26"/>
    <mergeCell ref="C13:C18"/>
    <mergeCell ref="V13:V20"/>
    <mergeCell ref="B17:B18"/>
    <mergeCell ref="C29:C34"/>
    <mergeCell ref="V29:V36"/>
    <mergeCell ref="B33:B34"/>
    <mergeCell ref="B41:B42"/>
    <mergeCell ref="C37:C42"/>
    <mergeCell ref="V37:V44"/>
  </mergeCells>
  <printOptions/>
  <pageMargins left="1.28" right="0.17" top="0.18" bottom="0.17" header="0.5" footer="0.2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2017-11-27T08:18:32Z</cp:lastPrinted>
  <dcterms:created xsi:type="dcterms:W3CDTF">2013-10-17T10:44:48Z</dcterms:created>
  <dcterms:modified xsi:type="dcterms:W3CDTF">2018-01-16T03:56:55Z</dcterms:modified>
  <cp:category/>
  <cp:version/>
  <cp:contentType/>
  <cp:contentStatus/>
</cp:coreProperties>
</file>