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7665" windowHeight="2025"/>
  </bookViews>
  <sheets>
    <sheet name="108年7月菜單" sheetId="6" r:id="rId1"/>
    <sheet name="第一週明細" sheetId="2" r:id="rId2"/>
    <sheet name="第二週明細" sheetId="3" r:id="rId3"/>
    <sheet name="第三週明細" sheetId="4" r:id="rId4"/>
    <sheet name="108年7月菜單 (2)" sheetId="9" state="hidden" r:id="rId5"/>
    <sheet name="第四周明細" sheetId="5" state="hidden" r:id="rId6"/>
    <sheet name="第五周明細 " sheetId="7" state="hidden" r:id="rId7"/>
    <sheet name="工作表1" sheetId="8" state="hidden" r:id="rId8"/>
  </sheets>
  <definedNames>
    <definedName name="_xlnm.Print_Area" localSheetId="0">'108年7月菜單'!$A$1:$T$66</definedName>
    <definedName name="_xlnm.Print_Area" localSheetId="4">'108年7月菜單 (2)'!$A$1:$T$48</definedName>
    <definedName name="_xlnm.Print_Area" localSheetId="7">工作表1!$A$1:$T$30</definedName>
    <definedName name="_xlnm.Print_Area" localSheetId="1">第一週明細!$A$1:$Z$46</definedName>
    <definedName name="_xlnm.Print_Area" localSheetId="2">第二週明細!$A$1:$Z$46</definedName>
    <definedName name="_xlnm.Print_Area" localSheetId="3">第三週明細!$A$1:$Z$46</definedName>
    <definedName name="_xlnm.Print_Area" localSheetId="6">'第五周明細 '!$A$1:$Z$44</definedName>
    <definedName name="_xlnm.Print_Area" localSheetId="5">第四周明細!$A$1:$Z$46</definedName>
  </definedNames>
  <calcPr calcId="145621"/>
</workbook>
</file>

<file path=xl/calcChain.xml><?xml version="1.0" encoding="utf-8"?>
<calcChain xmlns="http://schemas.openxmlformats.org/spreadsheetml/2006/main">
  <c r="T30" i="9" l="1"/>
  <c r="R29" i="9"/>
  <c r="H29" i="9"/>
  <c r="H20" i="9"/>
  <c r="W16" i="2"/>
  <c r="H11" i="9" s="1"/>
  <c r="T30" i="8" l="1"/>
  <c r="R29" i="8"/>
  <c r="H29" i="8"/>
  <c r="H20" i="8"/>
  <c r="H11" i="8"/>
  <c r="S37" i="2"/>
  <c r="G37" i="2"/>
  <c r="M37" i="3"/>
  <c r="Y15" i="4"/>
  <c r="Y23" i="7"/>
  <c r="Y22" i="7"/>
  <c r="D5" i="7"/>
  <c r="G5" i="7"/>
  <c r="J5" i="7"/>
  <c r="M5" i="7"/>
  <c r="P5" i="7"/>
  <c r="S5" i="7"/>
  <c r="Y5" i="7"/>
  <c r="AC6" i="7"/>
  <c r="AE6" i="7"/>
  <c r="Y7" i="7"/>
  <c r="AC7" i="7"/>
  <c r="AD7" i="7"/>
  <c r="AF7" i="7" s="1"/>
  <c r="Y8" i="7"/>
  <c r="AC8" i="7"/>
  <c r="AE8" i="7"/>
  <c r="AF8" i="7"/>
  <c r="Y9" i="7"/>
  <c r="AD9" i="7"/>
  <c r="AF9" i="7" s="1"/>
  <c r="AE10" i="7"/>
  <c r="AE11" i="7" s="1"/>
  <c r="D13" i="7"/>
  <c r="G13" i="7"/>
  <c r="J13" i="7"/>
  <c r="M13" i="7"/>
  <c r="P13" i="7"/>
  <c r="S13" i="7"/>
  <c r="Y13" i="7"/>
  <c r="AC14" i="7"/>
  <c r="AE14" i="7"/>
  <c r="AE19" i="7" s="1"/>
  <c r="W14" i="7" s="1"/>
  <c r="Y15" i="7"/>
  <c r="AC15" i="7"/>
  <c r="AD15" i="7"/>
  <c r="Y16" i="7"/>
  <c r="AC16" i="7"/>
  <c r="AE16" i="7"/>
  <c r="Y17" i="7"/>
  <c r="AD17" i="7"/>
  <c r="AD19" i="7" s="1"/>
  <c r="AE18" i="7"/>
  <c r="D21" i="7"/>
  <c r="G21" i="7"/>
  <c r="J21" i="7"/>
  <c r="M21" i="7"/>
  <c r="P21" i="7"/>
  <c r="S21" i="7"/>
  <c r="Y21" i="7"/>
  <c r="AC22" i="7"/>
  <c r="AE22" i="7"/>
  <c r="AC23" i="7"/>
  <c r="AD23" i="7"/>
  <c r="Y24" i="7"/>
  <c r="AC24" i="7"/>
  <c r="AE24" i="7"/>
  <c r="Y25" i="7"/>
  <c r="AD25" i="7"/>
  <c r="AF25" i="7" s="1"/>
  <c r="AE26" i="7"/>
  <c r="AE27" i="7" s="1"/>
  <c r="W22" i="7" s="1"/>
  <c r="Y29" i="7"/>
  <c r="Y30" i="7"/>
  <c r="AC30" i="7"/>
  <c r="AE30" i="7"/>
  <c r="Y31" i="7"/>
  <c r="AC31" i="7"/>
  <c r="AD31" i="7"/>
  <c r="Y32" i="7"/>
  <c r="AC32" i="7"/>
  <c r="AC35" i="7" s="1"/>
  <c r="AE32" i="7"/>
  <c r="Y33" i="7"/>
  <c r="AD33" i="7"/>
  <c r="AF33" i="7" s="1"/>
  <c r="AE34" i="7"/>
  <c r="D37" i="7"/>
  <c r="G37" i="7"/>
  <c r="J37" i="7"/>
  <c r="M37" i="7"/>
  <c r="P37" i="7"/>
  <c r="S37" i="7"/>
  <c r="Y37" i="7"/>
  <c r="Y38" i="7"/>
  <c r="W40" i="7" s="1"/>
  <c r="AC38" i="7"/>
  <c r="AE38" i="7"/>
  <c r="Y39" i="7"/>
  <c r="AC39" i="7"/>
  <c r="AF39" i="7" s="1"/>
  <c r="AD39" i="7"/>
  <c r="Y40" i="7"/>
  <c r="AC40" i="7"/>
  <c r="AF40" i="7" s="1"/>
  <c r="AE40" i="7"/>
  <c r="Y41" i="7"/>
  <c r="AD41" i="7"/>
  <c r="AF41" i="7" s="1"/>
  <c r="AE42" i="7"/>
  <c r="D5" i="5"/>
  <c r="G5" i="5"/>
  <c r="J5" i="5"/>
  <c r="M5" i="5"/>
  <c r="P5" i="5"/>
  <c r="P6" i="5" s="1"/>
  <c r="S5" i="5"/>
  <c r="Y5" i="5"/>
  <c r="Y6" i="5"/>
  <c r="AC6" i="5"/>
  <c r="AE6" i="5"/>
  <c r="Y7" i="5"/>
  <c r="AC7" i="5"/>
  <c r="AD7" i="5"/>
  <c r="Y8" i="5"/>
  <c r="AC8" i="5"/>
  <c r="AF8" i="5" s="1"/>
  <c r="AE8" i="5"/>
  <c r="Y9" i="5"/>
  <c r="AD9" i="5"/>
  <c r="AF9" i="5" s="1"/>
  <c r="AE10" i="5"/>
  <c r="D13" i="5"/>
  <c r="G13" i="5"/>
  <c r="J13" i="5"/>
  <c r="M13" i="5"/>
  <c r="P13" i="5"/>
  <c r="S13" i="5"/>
  <c r="Y13" i="5"/>
  <c r="Y14" i="5"/>
  <c r="AC14" i="5"/>
  <c r="AE14" i="5"/>
  <c r="Y15" i="5"/>
  <c r="AC15" i="5"/>
  <c r="AD15" i="5"/>
  <c r="Y16" i="5"/>
  <c r="AC16" i="5"/>
  <c r="AF16" i="5"/>
  <c r="AE16" i="5"/>
  <c r="Y17" i="5"/>
  <c r="AD17" i="5"/>
  <c r="AF17" i="5" s="1"/>
  <c r="AE18" i="5"/>
  <c r="D21" i="5"/>
  <c r="G21" i="5"/>
  <c r="J21" i="5"/>
  <c r="M21" i="5"/>
  <c r="P21" i="5"/>
  <c r="S21" i="5"/>
  <c r="Y21" i="5"/>
  <c r="AC22" i="5"/>
  <c r="AE22" i="5"/>
  <c r="Y23" i="5"/>
  <c r="AC23" i="5"/>
  <c r="AD23" i="5"/>
  <c r="AF23" i="5" s="1"/>
  <c r="Y24" i="5"/>
  <c r="AC24" i="5"/>
  <c r="AE24" i="5"/>
  <c r="Y25" i="5"/>
  <c r="AD25" i="5"/>
  <c r="AF25" i="5" s="1"/>
  <c r="AE26" i="5"/>
  <c r="D29" i="5"/>
  <c r="G29" i="5"/>
  <c r="J29" i="5"/>
  <c r="M29" i="5"/>
  <c r="P29" i="5"/>
  <c r="S29" i="5"/>
  <c r="Y29" i="5"/>
  <c r="Y30" i="5"/>
  <c r="AC30" i="5"/>
  <c r="AE30" i="5"/>
  <c r="Y31" i="5"/>
  <c r="AC31" i="5"/>
  <c r="AD31" i="5"/>
  <c r="Y32" i="5"/>
  <c r="AC32" i="5"/>
  <c r="AE32" i="5"/>
  <c r="Y33" i="5"/>
  <c r="AD33" i="5"/>
  <c r="AF33" i="5" s="1"/>
  <c r="AE34" i="5"/>
  <c r="D37" i="5"/>
  <c r="G37" i="5"/>
  <c r="J37" i="5"/>
  <c r="M37" i="5"/>
  <c r="P37" i="5"/>
  <c r="S37" i="5"/>
  <c r="Y37" i="5"/>
  <c r="Y38" i="5"/>
  <c r="AC38" i="5"/>
  <c r="AE38" i="5"/>
  <c r="Y39" i="5"/>
  <c r="AC39" i="5"/>
  <c r="AD39" i="5"/>
  <c r="Y40" i="5"/>
  <c r="AC40" i="5"/>
  <c r="AE40" i="5"/>
  <c r="Y41" i="5"/>
  <c r="AD41" i="5"/>
  <c r="AF41" i="5" s="1"/>
  <c r="AE42" i="5"/>
  <c r="D5" i="4"/>
  <c r="G5" i="4"/>
  <c r="J5" i="4"/>
  <c r="M5" i="4"/>
  <c r="P5" i="4"/>
  <c r="S5" i="4"/>
  <c r="Y5" i="4"/>
  <c r="Y6" i="4"/>
  <c r="AC6" i="4"/>
  <c r="AF6" i="4" s="1"/>
  <c r="AE6" i="4"/>
  <c r="Y7" i="4"/>
  <c r="AC7" i="4"/>
  <c r="AD7" i="4"/>
  <c r="AD11" i="4" s="1"/>
  <c r="W8" i="4" s="1"/>
  <c r="D29" i="9" s="1"/>
  <c r="Y8" i="4"/>
  <c r="AC8" i="4"/>
  <c r="AE8" i="4"/>
  <c r="Y9" i="4"/>
  <c r="AD9" i="4"/>
  <c r="AF9" i="4" s="1"/>
  <c r="AE10" i="4"/>
  <c r="D13" i="4"/>
  <c r="G13" i="4"/>
  <c r="J13" i="4"/>
  <c r="M13" i="4"/>
  <c r="P13" i="4"/>
  <c r="S13" i="4"/>
  <c r="Y13" i="4"/>
  <c r="Y14" i="4"/>
  <c r="AC14" i="4"/>
  <c r="AE14" i="4"/>
  <c r="AC15" i="4"/>
  <c r="AD15" i="4"/>
  <c r="Y16" i="4"/>
  <c r="AC16" i="4"/>
  <c r="AE16" i="4"/>
  <c r="Y17" i="4"/>
  <c r="AD17" i="4"/>
  <c r="AF17" i="4" s="1"/>
  <c r="AE18" i="4"/>
  <c r="D21" i="4"/>
  <c r="G21" i="4"/>
  <c r="J21" i="4"/>
  <c r="M21" i="4"/>
  <c r="P21" i="4"/>
  <c r="S21" i="4"/>
  <c r="Y21" i="4"/>
  <c r="Y22" i="4"/>
  <c r="AC22" i="4"/>
  <c r="AE22" i="4"/>
  <c r="Y23" i="4"/>
  <c r="AC23" i="4"/>
  <c r="AD23" i="4"/>
  <c r="Y24" i="4"/>
  <c r="AC24" i="4"/>
  <c r="AE24" i="4"/>
  <c r="Y25" i="4"/>
  <c r="AD25" i="4"/>
  <c r="AF25" i="4" s="1"/>
  <c r="AE26" i="4"/>
  <c r="D29" i="4"/>
  <c r="G29" i="4"/>
  <c r="J29" i="4"/>
  <c r="M29" i="4"/>
  <c r="P29" i="4"/>
  <c r="S29" i="4"/>
  <c r="Y29" i="4"/>
  <c r="Y30" i="4"/>
  <c r="AC30" i="4"/>
  <c r="AE30" i="4"/>
  <c r="Y31" i="4"/>
  <c r="AC31" i="4"/>
  <c r="AD31" i="4"/>
  <c r="AD35" i="4" s="1"/>
  <c r="W32" i="4" s="1"/>
  <c r="Y32" i="4"/>
  <c r="AC32" i="4"/>
  <c r="AE32" i="4"/>
  <c r="Y33" i="4"/>
  <c r="AD33" i="4"/>
  <c r="AF33" i="4" s="1"/>
  <c r="AE34" i="4"/>
  <c r="D37" i="4"/>
  <c r="G37" i="4"/>
  <c r="J37" i="4"/>
  <c r="M37" i="4"/>
  <c r="P37" i="4"/>
  <c r="S37" i="4"/>
  <c r="Y37" i="4"/>
  <c r="Y38" i="4"/>
  <c r="AC38" i="4"/>
  <c r="AE38" i="4"/>
  <c r="Y39" i="4"/>
  <c r="AC39" i="4"/>
  <c r="AD39" i="4"/>
  <c r="Y40" i="4"/>
  <c r="W40" i="4" s="1"/>
  <c r="T29" i="9" s="1"/>
  <c r="AC40" i="4"/>
  <c r="AE40" i="4"/>
  <c r="AF40" i="4"/>
  <c r="Y41" i="4"/>
  <c r="AD41" i="4"/>
  <c r="AF41" i="4" s="1"/>
  <c r="AE42" i="4"/>
  <c r="D5" i="3"/>
  <c r="G5" i="3"/>
  <c r="J5" i="3"/>
  <c r="M5" i="3"/>
  <c r="P5" i="3"/>
  <c r="S5" i="3"/>
  <c r="Y5" i="3"/>
  <c r="Y6" i="3"/>
  <c r="AC6" i="3"/>
  <c r="AE6" i="3"/>
  <c r="Y7" i="3"/>
  <c r="AC7" i="3"/>
  <c r="AD7" i="3"/>
  <c r="Y8" i="3"/>
  <c r="AC8" i="3"/>
  <c r="AE8" i="3"/>
  <c r="AF8" i="3" s="1"/>
  <c r="Y9" i="3"/>
  <c r="AD9" i="3"/>
  <c r="AF9" i="3" s="1"/>
  <c r="AE10" i="3"/>
  <c r="D13" i="3"/>
  <c r="G13" i="3"/>
  <c r="J13" i="3"/>
  <c r="M13" i="3"/>
  <c r="P13" i="3"/>
  <c r="S13" i="3"/>
  <c r="Y13" i="3"/>
  <c r="Y14" i="3"/>
  <c r="AC14" i="3"/>
  <c r="AE14" i="3"/>
  <c r="Y15" i="3"/>
  <c r="AC15" i="3"/>
  <c r="AD15" i="3"/>
  <c r="Y16" i="3"/>
  <c r="AC16" i="3"/>
  <c r="AE16" i="3"/>
  <c r="Y17" i="3"/>
  <c r="AD17" i="3"/>
  <c r="AF17" i="3" s="1"/>
  <c r="AE18" i="3"/>
  <c r="D21" i="3"/>
  <c r="G21" i="3"/>
  <c r="J21" i="3"/>
  <c r="M21" i="3"/>
  <c r="P21" i="3"/>
  <c r="S21" i="3"/>
  <c r="Y21" i="3"/>
  <c r="Y22" i="3"/>
  <c r="AC22" i="3"/>
  <c r="AE22" i="3"/>
  <c r="AF22" i="3"/>
  <c r="Y23" i="3"/>
  <c r="AC23" i="3"/>
  <c r="AD23" i="3"/>
  <c r="Y24" i="3"/>
  <c r="AC24" i="3"/>
  <c r="AE24" i="3"/>
  <c r="Y25" i="3"/>
  <c r="AD25" i="3"/>
  <c r="AE26" i="3"/>
  <c r="AE27" i="3" s="1"/>
  <c r="W22" i="3" s="1"/>
  <c r="J21" i="9" s="1"/>
  <c r="D29" i="3"/>
  <c r="G29" i="3"/>
  <c r="J29" i="3"/>
  <c r="M29" i="3"/>
  <c r="P29" i="3"/>
  <c r="S29" i="3"/>
  <c r="Y29" i="3"/>
  <c r="Y30" i="3"/>
  <c r="AC30" i="3"/>
  <c r="AE30" i="3"/>
  <c r="Y31" i="3"/>
  <c r="AC31" i="3"/>
  <c r="AF31" i="3" s="1"/>
  <c r="AD31" i="3"/>
  <c r="Y32" i="3"/>
  <c r="AC32" i="3"/>
  <c r="AE32" i="3"/>
  <c r="Y33" i="3"/>
  <c r="AD33" i="3"/>
  <c r="AF33" i="3" s="1"/>
  <c r="AE34" i="3"/>
  <c r="D37" i="3"/>
  <c r="G37" i="3"/>
  <c r="J37" i="3"/>
  <c r="P37" i="3"/>
  <c r="S37" i="3"/>
  <c r="Y37" i="3"/>
  <c r="Y38" i="3"/>
  <c r="AC38" i="3"/>
  <c r="AE38" i="3"/>
  <c r="Y39" i="3"/>
  <c r="AC39" i="3"/>
  <c r="AD39" i="3"/>
  <c r="Y40" i="3"/>
  <c r="AC40" i="3"/>
  <c r="AE40" i="3"/>
  <c r="Y41" i="3"/>
  <c r="AD41" i="3"/>
  <c r="AE42" i="3"/>
  <c r="D5" i="2"/>
  <c r="G5" i="2"/>
  <c r="J5" i="2"/>
  <c r="M5" i="2"/>
  <c r="P5" i="2"/>
  <c r="S5" i="2"/>
  <c r="Y5" i="2"/>
  <c r="Y6" i="2"/>
  <c r="AC6" i="2"/>
  <c r="AE6" i="2"/>
  <c r="Y7" i="2"/>
  <c r="AC7" i="2"/>
  <c r="AD7" i="2"/>
  <c r="Y8" i="2"/>
  <c r="AC8" i="2"/>
  <c r="AF8" i="2" s="1"/>
  <c r="AE8" i="2"/>
  <c r="Y9" i="2"/>
  <c r="AD9" i="2"/>
  <c r="AF9" i="2" s="1"/>
  <c r="AE10" i="2"/>
  <c r="D13" i="2"/>
  <c r="G13" i="2"/>
  <c r="J13" i="2"/>
  <c r="M13" i="2"/>
  <c r="P13" i="2"/>
  <c r="S13" i="2"/>
  <c r="Y13" i="2"/>
  <c r="Y14" i="2"/>
  <c r="AC14" i="2"/>
  <c r="AE14" i="2"/>
  <c r="Y15" i="2"/>
  <c r="AC15" i="2"/>
  <c r="AF15" i="2" s="1"/>
  <c r="AD15" i="2"/>
  <c r="Y16" i="2"/>
  <c r="AC16" i="2"/>
  <c r="AC19" i="2" s="1"/>
  <c r="W18" i="2" s="1"/>
  <c r="AE16" i="2"/>
  <c r="Y17" i="2"/>
  <c r="AD17" i="2"/>
  <c r="AF17" i="2"/>
  <c r="AE18" i="2"/>
  <c r="D21" i="2"/>
  <c r="G21" i="2"/>
  <c r="J21" i="2"/>
  <c r="M21" i="2"/>
  <c r="P21" i="2"/>
  <c r="S21" i="2"/>
  <c r="Y21" i="2"/>
  <c r="Y22" i="2"/>
  <c r="AC22" i="2"/>
  <c r="AE22" i="2"/>
  <c r="Y23" i="2"/>
  <c r="AC23" i="2"/>
  <c r="AD23" i="2"/>
  <c r="Y24" i="2"/>
  <c r="AC24" i="2"/>
  <c r="AE24" i="2"/>
  <c r="Y25" i="2"/>
  <c r="AD25" i="2"/>
  <c r="AF25" i="2" s="1"/>
  <c r="AE26" i="2"/>
  <c r="D29" i="2"/>
  <c r="G29" i="2"/>
  <c r="J29" i="2"/>
  <c r="M29" i="2"/>
  <c r="P29" i="2"/>
  <c r="S29" i="2"/>
  <c r="Y29" i="2"/>
  <c r="Y30" i="2"/>
  <c r="AC30" i="2"/>
  <c r="AE30" i="2"/>
  <c r="Y31" i="2"/>
  <c r="AC31" i="2"/>
  <c r="AD31" i="2"/>
  <c r="Y32" i="2"/>
  <c r="AC32" i="2"/>
  <c r="AE32" i="2"/>
  <c r="Y33" i="2"/>
  <c r="AD33" i="2"/>
  <c r="AE34" i="2"/>
  <c r="D37" i="2"/>
  <c r="J37" i="2"/>
  <c r="M37" i="2"/>
  <c r="P37" i="2"/>
  <c r="Y37" i="2"/>
  <c r="Y38" i="2"/>
  <c r="AC38" i="2"/>
  <c r="AE38" i="2"/>
  <c r="AF38" i="2" s="1"/>
  <c r="Y39" i="2"/>
  <c r="AC39" i="2"/>
  <c r="AD39" i="2"/>
  <c r="Y40" i="2"/>
  <c r="W40" i="2" s="1"/>
  <c r="T11" i="9" s="1"/>
  <c r="AC40" i="2"/>
  <c r="AF40" i="2" s="1"/>
  <c r="AE40" i="2"/>
  <c r="Y41" i="2"/>
  <c r="AD41" i="2"/>
  <c r="AE42" i="2"/>
  <c r="H11" i="6"/>
  <c r="H20" i="6"/>
  <c r="H29" i="6"/>
  <c r="AF30" i="7"/>
  <c r="AF6" i="7"/>
  <c r="AD43" i="7"/>
  <c r="AC43" i="4"/>
  <c r="AF41" i="3"/>
  <c r="AE43" i="4"/>
  <c r="W38" i="4" s="1"/>
  <c r="AF38" i="4"/>
  <c r="AF39" i="5"/>
  <c r="AC43" i="5"/>
  <c r="AF31" i="5"/>
  <c r="AD35" i="5"/>
  <c r="AF41" i="2"/>
  <c r="AF6" i="3"/>
  <c r="W42" i="7"/>
  <c r="AF23" i="7"/>
  <c r="AF32" i="3"/>
  <c r="AD43" i="5"/>
  <c r="AF31" i="7"/>
  <c r="AD27" i="7"/>
  <c r="W24" i="7" s="1"/>
  <c r="AF17" i="7"/>
  <c r="W32" i="5"/>
  <c r="AC35" i="5"/>
  <c r="W34" i="5" s="1"/>
  <c r="AF22" i="7"/>
  <c r="AF16" i="3"/>
  <c r="AD19" i="3"/>
  <c r="AC27" i="5"/>
  <c r="AC35" i="4"/>
  <c r="W34" i="4" s="1"/>
  <c r="AE43" i="2" l="1"/>
  <c r="AE27" i="4"/>
  <c r="W22" i="4" s="1"/>
  <c r="J30" i="9" s="1"/>
  <c r="AF14" i="4"/>
  <c r="W42" i="5"/>
  <c r="AE35" i="5"/>
  <c r="AE27" i="5"/>
  <c r="AF15" i="5"/>
  <c r="AE35" i="7"/>
  <c r="H12" i="6"/>
  <c r="H12" i="9"/>
  <c r="AC19" i="3"/>
  <c r="W18" i="3" s="1"/>
  <c r="H21" i="9" s="1"/>
  <c r="AF39" i="4"/>
  <c r="AD19" i="4"/>
  <c r="AE11" i="5"/>
  <c r="AF14" i="7"/>
  <c r="AC11" i="7"/>
  <c r="AD43" i="2"/>
  <c r="R30" i="8"/>
  <c r="R30" i="9"/>
  <c r="AD19" i="2"/>
  <c r="AF40" i="3"/>
  <c r="AF30" i="3"/>
  <c r="AF23" i="3"/>
  <c r="AF15" i="3"/>
  <c r="AF22" i="4"/>
  <c r="AC19" i="4"/>
  <c r="W18" i="4" s="1"/>
  <c r="H30" i="9" s="1"/>
  <c r="AF7" i="5"/>
  <c r="AC11" i="5"/>
  <c r="AF38" i="7"/>
  <c r="AD35" i="7"/>
  <c r="AF15" i="7"/>
  <c r="H30" i="6"/>
  <c r="AF23" i="2"/>
  <c r="T29" i="8"/>
  <c r="W30" i="5"/>
  <c r="AC43" i="7"/>
  <c r="AF7" i="3"/>
  <c r="AE27" i="2"/>
  <c r="W22" i="2" s="1"/>
  <c r="J12" i="9" s="1"/>
  <c r="AD27" i="3"/>
  <c r="AF24" i="4"/>
  <c r="AF7" i="4"/>
  <c r="AF40" i="5"/>
  <c r="AF24" i="5"/>
  <c r="AF16" i="7"/>
  <c r="AE43" i="7"/>
  <c r="W38" i="7" s="1"/>
  <c r="W44" i="7" s="1"/>
  <c r="W42" i="2"/>
  <c r="AE19" i="5"/>
  <c r="AF31" i="2"/>
  <c r="AF24" i="2"/>
  <c r="AF24" i="3"/>
  <c r="AF30" i="4"/>
  <c r="AF30" i="5"/>
  <c r="AC27" i="7"/>
  <c r="AE19" i="3"/>
  <c r="AC27" i="4"/>
  <c r="W26" i="4" s="1"/>
  <c r="L30" i="9" s="1"/>
  <c r="AF35" i="5"/>
  <c r="AD36" i="5" s="1"/>
  <c r="AC27" i="3"/>
  <c r="AE35" i="2"/>
  <c r="AE35" i="3"/>
  <c r="AD43" i="4"/>
  <c r="AF8" i="4"/>
  <c r="AF32" i="5"/>
  <c r="AC19" i="5"/>
  <c r="W18" i="5" s="1"/>
  <c r="AF24" i="7"/>
  <c r="AF38" i="5"/>
  <c r="AD11" i="7"/>
  <c r="W8" i="7" s="1"/>
  <c r="AF16" i="4"/>
  <c r="AE43" i="3"/>
  <c r="W38" i="3" s="1"/>
  <c r="R21" i="9" s="1"/>
  <c r="W42" i="3"/>
  <c r="AF38" i="3"/>
  <c r="W40" i="3"/>
  <c r="T20" i="9" s="1"/>
  <c r="AF39" i="3"/>
  <c r="AF25" i="3"/>
  <c r="AF14" i="3"/>
  <c r="AD11" i="3"/>
  <c r="W8" i="3" s="1"/>
  <c r="AC11" i="3"/>
  <c r="AF39" i="2"/>
  <c r="T12" i="6"/>
  <c r="AC43" i="2"/>
  <c r="AF43" i="2" s="1"/>
  <c r="AD35" i="2"/>
  <c r="W32" i="2" s="1"/>
  <c r="P11" i="9" s="1"/>
  <c r="AF32" i="2"/>
  <c r="AC35" i="2"/>
  <c r="W34" i="2" s="1"/>
  <c r="P12" i="9" s="1"/>
  <c r="W10" i="3"/>
  <c r="D29" i="6"/>
  <c r="D29" i="8"/>
  <c r="W36" i="5"/>
  <c r="AF35" i="7"/>
  <c r="AE36" i="7" s="1"/>
  <c r="W10" i="7"/>
  <c r="AF11" i="7"/>
  <c r="AE12" i="7" s="1"/>
  <c r="W38" i="2"/>
  <c r="R12" i="9" s="1"/>
  <c r="W30" i="7"/>
  <c r="AF19" i="3"/>
  <c r="W20" i="3" s="1"/>
  <c r="F20" i="9" s="1"/>
  <c r="W14" i="3"/>
  <c r="F21" i="9" s="1"/>
  <c r="AF43" i="7"/>
  <c r="AD44" i="7" s="1"/>
  <c r="H21" i="6"/>
  <c r="H21" i="8"/>
  <c r="T11" i="8"/>
  <c r="T11" i="6"/>
  <c r="W10" i="5"/>
  <c r="W32" i="7"/>
  <c r="W14" i="5"/>
  <c r="AF27" i="7"/>
  <c r="AD28" i="7" s="1"/>
  <c r="J21" i="8"/>
  <c r="J21" i="6"/>
  <c r="W30" i="2"/>
  <c r="N12" i="9" s="1"/>
  <c r="W30" i="3"/>
  <c r="N21" i="9" s="1"/>
  <c r="W22" i="5"/>
  <c r="W6" i="5"/>
  <c r="W6" i="7"/>
  <c r="AC36" i="5"/>
  <c r="AC27" i="2"/>
  <c r="AC11" i="4"/>
  <c r="AF22" i="2"/>
  <c r="AD35" i="3"/>
  <c r="AE35" i="4"/>
  <c r="AF35" i="4" s="1"/>
  <c r="AE36" i="4" s="1"/>
  <c r="AF22" i="5"/>
  <c r="AF32" i="7"/>
  <c r="W26" i="5"/>
  <c r="AF14" i="5"/>
  <c r="AF30" i="2"/>
  <c r="AD27" i="2"/>
  <c r="AE11" i="4"/>
  <c r="AE43" i="5"/>
  <c r="AC19" i="7"/>
  <c r="AF15" i="4"/>
  <c r="AC35" i="3"/>
  <c r="AD11" i="5"/>
  <c r="AE11" i="3"/>
  <c r="W26" i="3"/>
  <c r="L21" i="9" s="1"/>
  <c r="AF33" i="2"/>
  <c r="AE11" i="2"/>
  <c r="W6" i="2" s="1"/>
  <c r="AD43" i="3"/>
  <c r="AF23" i="4"/>
  <c r="AE19" i="4"/>
  <c r="AF19" i="4" s="1"/>
  <c r="AD20" i="4" s="1"/>
  <c r="AD19" i="5"/>
  <c r="W34" i="7"/>
  <c r="AC43" i="3"/>
  <c r="AC36" i="7"/>
  <c r="AF6" i="5"/>
  <c r="W40" i="5"/>
  <c r="AF31" i="4"/>
  <c r="AD27" i="5"/>
  <c r="H30" i="8"/>
  <c r="AD11" i="2"/>
  <c r="W8" i="2" s="1"/>
  <c r="AF43" i="4"/>
  <c r="AE44" i="4" s="1"/>
  <c r="AF7" i="2"/>
  <c r="AF32" i="4"/>
  <c r="AD27" i="4"/>
  <c r="W24" i="4" s="1"/>
  <c r="L29" i="9" s="1"/>
  <c r="J30" i="8"/>
  <c r="L30" i="8"/>
  <c r="AF16" i="2"/>
  <c r="AE19" i="2"/>
  <c r="AF19" i="2" s="1"/>
  <c r="AE20" i="2" s="1"/>
  <c r="AF14" i="2"/>
  <c r="H12" i="8"/>
  <c r="AC11" i="2"/>
  <c r="B12" i="8"/>
  <c r="AF6" i="2"/>
  <c r="B12" i="6" l="1"/>
  <c r="B12" i="9"/>
  <c r="D20" i="8"/>
  <c r="D20" i="9"/>
  <c r="T12" i="8"/>
  <c r="T12" i="9"/>
  <c r="AC28" i="7"/>
  <c r="D11" i="8"/>
  <c r="D11" i="9"/>
  <c r="T21" i="8"/>
  <c r="T21" i="9"/>
  <c r="T21" i="6"/>
  <c r="AE28" i="7"/>
  <c r="AF19" i="5"/>
  <c r="W20" i="5" s="1"/>
  <c r="AD36" i="7"/>
  <c r="W36" i="7"/>
  <c r="D11" i="6"/>
  <c r="W28" i="4"/>
  <c r="J29" i="9" s="1"/>
  <c r="W30" i="4"/>
  <c r="W36" i="4" s="1"/>
  <c r="W24" i="3"/>
  <c r="L20" i="9" s="1"/>
  <c r="AE36" i="5"/>
  <c r="W26" i="7"/>
  <c r="W28" i="7" s="1"/>
  <c r="AF27" i="3"/>
  <c r="AE28" i="3" s="1"/>
  <c r="AC12" i="7"/>
  <c r="T20" i="8"/>
  <c r="T20" i="6"/>
  <c r="AC28" i="3"/>
  <c r="AE20" i="3"/>
  <c r="AC20" i="3"/>
  <c r="AD20" i="3"/>
  <c r="D20" i="6"/>
  <c r="AD44" i="2"/>
  <c r="AC44" i="2"/>
  <c r="AF35" i="2"/>
  <c r="AC36" i="2" s="1"/>
  <c r="AE20" i="5"/>
  <c r="AC20" i="5"/>
  <c r="AE44" i="7"/>
  <c r="F21" i="8"/>
  <c r="F21" i="6"/>
  <c r="L21" i="8"/>
  <c r="L21" i="6"/>
  <c r="W6" i="3"/>
  <c r="B21" i="9" s="1"/>
  <c r="F20" i="6"/>
  <c r="F20" i="8"/>
  <c r="W10" i="4"/>
  <c r="D30" i="9" s="1"/>
  <c r="AF11" i="4"/>
  <c r="AD12" i="4" s="1"/>
  <c r="AD20" i="5"/>
  <c r="W24" i="5"/>
  <c r="W28" i="5" s="1"/>
  <c r="W14" i="4"/>
  <c r="F30" i="9" s="1"/>
  <c r="AE20" i="4"/>
  <c r="W8" i="5"/>
  <c r="W12" i="5" s="1"/>
  <c r="W38" i="5"/>
  <c r="W44" i="5" s="1"/>
  <c r="AF11" i="5"/>
  <c r="AD12" i="5" s="1"/>
  <c r="W44" i="3"/>
  <c r="R20" i="9" s="1"/>
  <c r="R21" i="6"/>
  <c r="R21" i="8"/>
  <c r="P12" i="8"/>
  <c r="P12" i="6"/>
  <c r="AF27" i="5"/>
  <c r="AD28" i="5" s="1"/>
  <c r="AF43" i="3"/>
  <c r="AE44" i="3" s="1"/>
  <c r="W20" i="4"/>
  <c r="F29" i="9" s="1"/>
  <c r="AC20" i="4"/>
  <c r="W26" i="2"/>
  <c r="L12" i="9" s="1"/>
  <c r="AF27" i="2"/>
  <c r="AE28" i="2" s="1"/>
  <c r="W18" i="7"/>
  <c r="AF19" i="7"/>
  <c r="AC20" i="7" s="1"/>
  <c r="L20" i="8"/>
  <c r="W28" i="3"/>
  <c r="J20" i="9" s="1"/>
  <c r="W6" i="4"/>
  <c r="B30" i="9" s="1"/>
  <c r="AD12" i="7"/>
  <c r="N21" i="6"/>
  <c r="N21" i="8"/>
  <c r="P11" i="8"/>
  <c r="P11" i="6"/>
  <c r="AF43" i="5"/>
  <c r="AF11" i="3"/>
  <c r="AF35" i="3"/>
  <c r="AE36" i="3" s="1"/>
  <c r="W34" i="3"/>
  <c r="P21" i="9" s="1"/>
  <c r="W24" i="2"/>
  <c r="L11" i="9" s="1"/>
  <c r="W12" i="7"/>
  <c r="AE44" i="2"/>
  <c r="W32" i="3"/>
  <c r="P20" i="9" s="1"/>
  <c r="N12" i="8"/>
  <c r="W36" i="2"/>
  <c r="N11" i="9" s="1"/>
  <c r="N12" i="6"/>
  <c r="AD44" i="4"/>
  <c r="AC44" i="4"/>
  <c r="AC44" i="7"/>
  <c r="R12" i="8"/>
  <c r="W44" i="2"/>
  <c r="R11" i="9" s="1"/>
  <c r="R12" i="6"/>
  <c r="J12" i="8"/>
  <c r="J12" i="6"/>
  <c r="AC36" i="4"/>
  <c r="AD36" i="4"/>
  <c r="AF27" i="4"/>
  <c r="AD28" i="4" s="1"/>
  <c r="L29" i="8"/>
  <c r="W14" i="2"/>
  <c r="AD20" i="2"/>
  <c r="W20" i="2"/>
  <c r="F11" i="9" s="1"/>
  <c r="AC20" i="2"/>
  <c r="AF11" i="2"/>
  <c r="AC12" i="2" s="1"/>
  <c r="W10" i="2"/>
  <c r="F12" i="6" l="1"/>
  <c r="F12" i="9"/>
  <c r="W12" i="2"/>
  <c r="D12" i="9"/>
  <c r="F12" i="8"/>
  <c r="L20" i="6"/>
  <c r="J29" i="8"/>
  <c r="W36" i="3"/>
  <c r="N20" i="9" s="1"/>
  <c r="AD28" i="3"/>
  <c r="AD44" i="3"/>
  <c r="AC36" i="3"/>
  <c r="AD36" i="3"/>
  <c r="AE36" i="2"/>
  <c r="AD36" i="2"/>
  <c r="W28" i="2"/>
  <c r="J11" i="9" s="1"/>
  <c r="N20" i="8"/>
  <c r="J11" i="6"/>
  <c r="L11" i="6"/>
  <c r="L11" i="8"/>
  <c r="J20" i="6"/>
  <c r="J20" i="8"/>
  <c r="AC28" i="2"/>
  <c r="D30" i="6"/>
  <c r="D30" i="8"/>
  <c r="AD28" i="2"/>
  <c r="F30" i="6"/>
  <c r="F30" i="8"/>
  <c r="AC12" i="3"/>
  <c r="AD12" i="3"/>
  <c r="N11" i="8"/>
  <c r="N11" i="6"/>
  <c r="R20" i="6"/>
  <c r="R20" i="8"/>
  <c r="AE12" i="5"/>
  <c r="AC12" i="5"/>
  <c r="B21" i="6"/>
  <c r="B21" i="8"/>
  <c r="W12" i="3"/>
  <c r="B20" i="9" s="1"/>
  <c r="AD44" i="5"/>
  <c r="AC44" i="5"/>
  <c r="AC12" i="4"/>
  <c r="P21" i="6"/>
  <c r="P21" i="8"/>
  <c r="F29" i="8"/>
  <c r="F29" i="6"/>
  <c r="R11" i="6"/>
  <c r="R11" i="8"/>
  <c r="W20" i="7"/>
  <c r="AE20" i="7"/>
  <c r="AD20" i="7"/>
  <c r="AC44" i="3"/>
  <c r="AE44" i="5"/>
  <c r="AE12" i="3"/>
  <c r="W12" i="4"/>
  <c r="B29" i="9" s="1"/>
  <c r="B30" i="8"/>
  <c r="B30" i="6"/>
  <c r="AE12" i="4"/>
  <c r="L12" i="6"/>
  <c r="L12" i="8"/>
  <c r="P20" i="8"/>
  <c r="P20" i="6"/>
  <c r="AC28" i="5"/>
  <c r="AE28" i="5"/>
  <c r="AE28" i="4"/>
  <c r="AC28" i="4"/>
  <c r="F11" i="8"/>
  <c r="F11" i="6"/>
  <c r="D12" i="8"/>
  <c r="AD12" i="2"/>
  <c r="AE12" i="2"/>
  <c r="B11" i="6"/>
  <c r="D12" i="6"/>
  <c r="B11" i="8" l="1"/>
  <c r="B11" i="9"/>
  <c r="J11" i="8"/>
  <c r="N20" i="6"/>
  <c r="B29" i="8"/>
  <c r="B29" i="6"/>
  <c r="B20" i="6"/>
  <c r="B20" i="8"/>
</calcChain>
</file>

<file path=xl/sharedStrings.xml><?xml version="1.0" encoding="utf-8"?>
<sst xmlns="http://schemas.openxmlformats.org/spreadsheetml/2006/main" count="1646" uniqueCount="419">
  <si>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</si>
  <si>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</si>
  <si>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</si>
  <si>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</si>
  <si>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</si>
  <si>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</si>
  <si>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</si>
  <si>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</si>
  <si>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</si>
  <si>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</si>
  <si>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</si>
  <si>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</si>
  <si>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</si>
  <si>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</si>
  <si>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</si>
  <si>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個人量(克)</t>
    <phoneticPr fontId="19" type="noConversion"/>
  </si>
  <si>
    <t>煮</t>
    <phoneticPr fontId="19" type="noConversion"/>
  </si>
  <si>
    <t>主食類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</si>
  <si>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</si>
  <si>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</si>
  <si>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</si>
  <si>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</si>
  <si>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豆魚肉蛋類</t>
    <phoneticPr fontId="19" type="noConversion"/>
  </si>
  <si>
    <t>主食</t>
    <phoneticPr fontId="19" type="noConversion"/>
  </si>
  <si>
    <t>蔬菜類</t>
    <phoneticPr fontId="19" type="noConversion"/>
  </si>
  <si>
    <t>肉</t>
    <phoneticPr fontId="19" type="noConversion"/>
  </si>
  <si>
    <t xml:space="preserve"> </t>
    <phoneticPr fontId="19" type="noConversion"/>
  </si>
  <si>
    <t>22.5g</t>
    <phoneticPr fontId="19" type="noConversion"/>
  </si>
  <si>
    <t>油脂類</t>
    <phoneticPr fontId="19" type="noConversion"/>
  </si>
  <si>
    <t>菜</t>
    <phoneticPr fontId="19" type="noConversion"/>
  </si>
  <si>
    <t>星期五</t>
    <phoneticPr fontId="19" type="noConversion"/>
  </si>
  <si>
    <t>水果類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</si>
  <si>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</si>
  <si>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</si>
  <si>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</si>
  <si>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</si>
  <si>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</si>
  <si>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</si>
  <si>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</si>
  <si>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</si>
  <si>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奶類</t>
    <phoneticPr fontId="19" type="noConversion"/>
  </si>
  <si>
    <t>食材以可食量標示</t>
    <phoneticPr fontId="19" type="noConversion"/>
  </si>
  <si>
    <t>熱量:</t>
    <phoneticPr fontId="19" type="noConversion"/>
  </si>
  <si>
    <t>水果/乳品</t>
    <phoneticPr fontId="19" type="noConversion"/>
  </si>
  <si>
    <t>川燙</t>
    <phoneticPr fontId="19" type="noConversion"/>
  </si>
  <si>
    <t>月</t>
    <phoneticPr fontId="19" type="noConversion"/>
  </si>
  <si>
    <t>熱量:</t>
    <phoneticPr fontId="19" type="noConversion"/>
  </si>
  <si>
    <t>水果/乳品/饅頭</t>
    <phoneticPr fontId="19" type="noConversion"/>
  </si>
  <si>
    <t>水果/乳品/饅頭</t>
    <phoneticPr fontId="19" type="noConversion"/>
  </si>
  <si>
    <t>個人量(克)</t>
    <phoneticPr fontId="19" type="noConversion"/>
  </si>
  <si>
    <t>主食類</t>
  </si>
  <si>
    <t>豆魚肉蛋類</t>
  </si>
  <si>
    <t>蔬菜類</t>
  </si>
  <si>
    <t>油脂類</t>
  </si>
  <si>
    <t>水果類</t>
  </si>
  <si>
    <t>奶類</t>
  </si>
  <si>
    <t>衛管人員：王紘彣</t>
    <phoneticPr fontId="19" type="noConversion"/>
  </si>
  <si>
    <t>醣類：</t>
    <phoneticPr fontId="19" type="noConversion"/>
  </si>
  <si>
    <t>煮</t>
    <phoneticPr fontId="19" type="noConversion"/>
  </si>
  <si>
    <t>川燙</t>
    <phoneticPr fontId="19" type="noConversion"/>
  </si>
  <si>
    <t>26.8g</t>
    <phoneticPr fontId="19" type="noConversion"/>
  </si>
  <si>
    <t>個人量(克)</t>
    <phoneticPr fontId="19" type="noConversion"/>
  </si>
  <si>
    <t>熱量: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</si>
  <si>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</si>
  <si>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</si>
  <si>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</si>
  <si>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星期五</t>
    <phoneticPr fontId="19" type="noConversion"/>
  </si>
  <si>
    <t>日</t>
    <phoneticPr fontId="19" type="noConversion"/>
  </si>
  <si>
    <t>煮</t>
    <phoneticPr fontId="19" type="noConversion"/>
  </si>
  <si>
    <t>川燙</t>
    <phoneticPr fontId="19" type="noConversion"/>
  </si>
  <si>
    <t>主食類</t>
    <phoneticPr fontId="19" type="noConversion"/>
  </si>
  <si>
    <t>豆魚肉蛋類</t>
    <phoneticPr fontId="19" type="noConversion"/>
  </si>
  <si>
    <t>蔬菜類</t>
    <phoneticPr fontId="19" type="noConversion"/>
  </si>
  <si>
    <t>油脂類</t>
    <phoneticPr fontId="19" type="noConversion"/>
  </si>
  <si>
    <t>水果類</t>
    <phoneticPr fontId="19" type="noConversion"/>
  </si>
  <si>
    <t>奶類</t>
    <phoneticPr fontId="19" type="noConversion"/>
  </si>
  <si>
    <t xml:space="preserve"> </t>
    <phoneticPr fontId="19" type="noConversion"/>
  </si>
  <si>
    <t>星期五</t>
    <phoneticPr fontId="19" type="noConversion"/>
  </si>
  <si>
    <t>煮</t>
    <phoneticPr fontId="19" type="noConversion"/>
  </si>
  <si>
    <t>川燙</t>
    <phoneticPr fontId="19" type="noConversion"/>
  </si>
  <si>
    <t>蛋白質：</t>
    <phoneticPr fontId="19" type="noConversion"/>
  </si>
  <si>
    <t>營養師:楊婷珮</t>
    <phoneticPr fontId="19" type="noConversion"/>
  </si>
  <si>
    <t>醣類：</t>
    <phoneticPr fontId="19" type="noConversion"/>
  </si>
  <si>
    <t>醣類：</t>
    <phoneticPr fontId="19" type="noConversion"/>
  </si>
  <si>
    <t>1月第五週菜單明細(靜修國小-冠成廠商)</t>
    <phoneticPr fontId="19" type="noConversion"/>
  </si>
  <si>
    <t>1月第四週菜單明細(靜修國小 -冠成廠商)</t>
    <phoneticPr fontId="19" type="noConversion"/>
  </si>
  <si>
    <t>蒸</t>
    <phoneticPr fontId="19" type="noConversion"/>
  </si>
  <si>
    <t>炒</t>
    <phoneticPr fontId="19" type="noConversion"/>
  </si>
  <si>
    <t>白米</t>
    <phoneticPr fontId="19" type="noConversion"/>
  </si>
  <si>
    <t>地瓜</t>
    <phoneticPr fontId="19" type="noConversion"/>
  </si>
  <si>
    <t>紅蘿蔔</t>
    <phoneticPr fontId="19" type="noConversion"/>
  </si>
  <si>
    <t>煮</t>
    <phoneticPr fontId="19" type="noConversion"/>
  </si>
  <si>
    <t>烤</t>
    <phoneticPr fontId="19" type="noConversion"/>
  </si>
  <si>
    <t>白蘿蔔</t>
    <phoneticPr fontId="19" type="noConversion"/>
  </si>
  <si>
    <t>雞蛋</t>
    <phoneticPr fontId="19" type="noConversion"/>
  </si>
  <si>
    <t>新鮮豬排</t>
    <phoneticPr fontId="19" type="noConversion"/>
  </si>
  <si>
    <t>非基改玉米</t>
    <phoneticPr fontId="19" type="noConversion"/>
  </si>
  <si>
    <t>豆</t>
    <phoneticPr fontId="19" type="noConversion"/>
  </si>
  <si>
    <t>味噌</t>
    <phoneticPr fontId="19" type="noConversion"/>
  </si>
  <si>
    <t>海芽</t>
    <phoneticPr fontId="19" type="noConversion"/>
  </si>
  <si>
    <t>小魚乾</t>
    <phoneticPr fontId="19" type="noConversion"/>
  </si>
  <si>
    <t>非基改豆腐</t>
    <phoneticPr fontId="19" type="noConversion"/>
  </si>
  <si>
    <t>2月11日(二)</t>
    <phoneticPr fontId="19" type="noConversion"/>
  </si>
  <si>
    <t>2月12日(三)</t>
    <phoneticPr fontId="19" type="noConversion"/>
  </si>
  <si>
    <t>2月13日(四)</t>
    <phoneticPr fontId="19" type="noConversion"/>
  </si>
  <si>
    <t>2月14日(五)</t>
    <phoneticPr fontId="19" type="noConversion"/>
  </si>
  <si>
    <t>2月17日(一)</t>
    <phoneticPr fontId="19" type="noConversion"/>
  </si>
  <si>
    <t>2月18日(二)</t>
    <phoneticPr fontId="19" type="noConversion"/>
  </si>
  <si>
    <t>2月19日(三)</t>
    <phoneticPr fontId="19" type="noConversion"/>
  </si>
  <si>
    <t>2月20日(四)</t>
    <phoneticPr fontId="19" type="noConversion"/>
  </si>
  <si>
    <t>2月21日(五)</t>
    <phoneticPr fontId="19" type="noConversion"/>
  </si>
  <si>
    <t>2月24日(一)</t>
    <phoneticPr fontId="19" type="noConversion"/>
  </si>
  <si>
    <t>2月25日(二)</t>
    <phoneticPr fontId="19" type="noConversion"/>
  </si>
  <si>
    <t>2月26日(三)</t>
    <phoneticPr fontId="19" type="noConversion"/>
  </si>
  <si>
    <t>2月27日(四)</t>
    <phoneticPr fontId="19" type="noConversion"/>
  </si>
  <si>
    <t>青江菜</t>
    <phoneticPr fontId="19" type="noConversion"/>
  </si>
  <si>
    <t>油菜</t>
    <phoneticPr fontId="19" type="noConversion"/>
  </si>
  <si>
    <t>高麗菜</t>
    <phoneticPr fontId="19" type="noConversion"/>
  </si>
  <si>
    <t>菠菜</t>
    <phoneticPr fontId="19" type="noConversion"/>
  </si>
  <si>
    <t>五榖飯</t>
    <phoneticPr fontId="19" type="noConversion"/>
  </si>
  <si>
    <t>蔥燒里肌肉</t>
    <phoneticPr fontId="19" type="noConversion"/>
  </si>
  <si>
    <t>小黃瓜豆腐</t>
    <phoneticPr fontId="19" type="noConversion"/>
  </si>
  <si>
    <t>鮮筍湯</t>
    <phoneticPr fontId="19" type="noConversion"/>
  </si>
  <si>
    <t>地瓜飯</t>
    <phoneticPr fontId="19" type="noConversion"/>
  </si>
  <si>
    <t>蒙特羅燉肉</t>
    <phoneticPr fontId="19" type="noConversion"/>
  </si>
  <si>
    <t>金莎玉米炒蛋</t>
    <phoneticPr fontId="19" type="noConversion"/>
  </si>
  <si>
    <t>蜜汁雞腿</t>
    <phoneticPr fontId="19" type="noConversion"/>
  </si>
  <si>
    <t>冰糖燒雞</t>
    <phoneticPr fontId="19" type="noConversion"/>
  </si>
  <si>
    <t>白米飯</t>
    <phoneticPr fontId="19" type="noConversion"/>
  </si>
  <si>
    <t>胚芽米飯</t>
    <phoneticPr fontId="19" type="noConversion"/>
  </si>
  <si>
    <t>三絲湯</t>
    <phoneticPr fontId="19" type="noConversion"/>
  </si>
  <si>
    <t>番茄豆腐(豆)</t>
    <phoneticPr fontId="19" type="noConversion"/>
  </si>
  <si>
    <t>特濃一番咖哩豬</t>
    <phoneticPr fontId="19" type="noConversion"/>
  </si>
  <si>
    <t>嫩汁里肌豬排</t>
    <phoneticPr fontId="19" type="noConversion"/>
  </si>
  <si>
    <t>海苔大阪燒</t>
    <phoneticPr fontId="19" type="noConversion"/>
  </si>
  <si>
    <t>芹香白玉湯</t>
    <phoneticPr fontId="19" type="noConversion"/>
  </si>
  <si>
    <t>哈燒烤雞排</t>
    <phoneticPr fontId="19" type="noConversion"/>
  </si>
  <si>
    <t>白菜貢丸(加)</t>
    <phoneticPr fontId="19" type="noConversion"/>
  </si>
  <si>
    <t>玉米濃湯(芡)</t>
    <phoneticPr fontId="19" type="noConversion"/>
  </si>
  <si>
    <t>BBQ烤雞腿</t>
    <phoneticPr fontId="19" type="noConversion"/>
  </si>
  <si>
    <t>麻婆豆腐(豆)</t>
    <phoneticPr fontId="19" type="noConversion"/>
  </si>
  <si>
    <t>花生米血(冷)</t>
    <phoneticPr fontId="19" type="noConversion"/>
  </si>
  <si>
    <t>烤番薯地瓜條</t>
    <phoneticPr fontId="19" type="noConversion"/>
  </si>
  <si>
    <t>沙茶肉片</t>
    <phoneticPr fontId="19" type="noConversion"/>
  </si>
  <si>
    <t>白菜炒年糕(冷)</t>
    <phoneticPr fontId="19" type="noConversion"/>
  </si>
  <si>
    <t>炸廟口鹹酥雞(炸)</t>
    <phoneticPr fontId="19" type="noConversion"/>
  </si>
  <si>
    <t>脆皮炸雞腿(炸)</t>
    <phoneticPr fontId="19" type="noConversion"/>
  </si>
  <si>
    <t>日式炸豬排(炸)</t>
    <phoneticPr fontId="19" type="noConversion"/>
  </si>
  <si>
    <t>冰糖醬炒甜不辣(加)</t>
    <phoneticPr fontId="19" type="noConversion"/>
  </si>
  <si>
    <t>番茄蛋炒飯</t>
    <phoneticPr fontId="19" type="noConversion"/>
  </si>
  <si>
    <t>夏威夷炒飯</t>
    <phoneticPr fontId="19" type="noConversion"/>
  </si>
  <si>
    <t>小白菜</t>
    <phoneticPr fontId="19" type="noConversion"/>
  </si>
  <si>
    <t>統一紅蔥肉燥</t>
    <phoneticPr fontId="19" type="noConversion"/>
  </si>
  <si>
    <t>起司炒蛋</t>
    <phoneticPr fontId="19" type="noConversion"/>
  </si>
  <si>
    <t>鐵板豬柳</t>
    <phoneticPr fontId="19" type="noConversion"/>
  </si>
  <si>
    <t>炸杏鮑菇(炸)</t>
    <phoneticPr fontId="19" type="noConversion"/>
  </si>
  <si>
    <t>莎莎洋芋雞</t>
    <phoneticPr fontId="19" type="noConversion"/>
  </si>
  <si>
    <t>海芽蛋花湯</t>
    <phoneticPr fontId="19" type="noConversion"/>
  </si>
  <si>
    <t>親子豬肉丼</t>
    <phoneticPr fontId="19" type="noConversion"/>
  </si>
  <si>
    <t>鮮菇湯</t>
    <phoneticPr fontId="19" type="noConversion"/>
  </si>
  <si>
    <t>大雞堡肉(加)</t>
    <phoneticPr fontId="19" type="noConversion"/>
  </si>
  <si>
    <t>茶葉蛋</t>
    <phoneticPr fontId="19" type="noConversion"/>
  </si>
  <si>
    <t>檸檬翅小腿</t>
    <phoneticPr fontId="19" type="noConversion"/>
  </si>
  <si>
    <t>照燒雞肉丸(加)</t>
    <phoneticPr fontId="19" type="noConversion"/>
  </si>
  <si>
    <t>滑嫩蒸蛋</t>
    <phoneticPr fontId="19" type="noConversion"/>
  </si>
  <si>
    <t>蒸</t>
    <phoneticPr fontId="19" type="noConversion"/>
  </si>
  <si>
    <t>雞蛋</t>
    <phoneticPr fontId="19" type="noConversion"/>
  </si>
  <si>
    <t>煮</t>
    <phoneticPr fontId="19" type="noConversion"/>
  </si>
  <si>
    <t>烤</t>
    <phoneticPr fontId="19" type="noConversion"/>
  </si>
  <si>
    <t>炸</t>
    <phoneticPr fontId="19" type="noConversion"/>
  </si>
  <si>
    <t>炒</t>
    <phoneticPr fontId="19" type="noConversion"/>
  </si>
  <si>
    <t>白米</t>
    <phoneticPr fontId="19" type="noConversion"/>
  </si>
  <si>
    <t>小黃瓜</t>
    <phoneticPr fontId="19" type="noConversion"/>
  </si>
  <si>
    <t>五穀米</t>
    <phoneticPr fontId="19" type="noConversion"/>
  </si>
  <si>
    <t>洋芋</t>
    <phoneticPr fontId="19" type="noConversion"/>
  </si>
  <si>
    <t>紅蘿蔔</t>
    <phoneticPr fontId="19" type="noConversion"/>
  </si>
  <si>
    <t>新鮮豬肉</t>
    <phoneticPr fontId="19" type="noConversion"/>
  </si>
  <si>
    <t>大白菜</t>
    <phoneticPr fontId="19" type="noConversion"/>
  </si>
  <si>
    <t>金針菇</t>
    <phoneticPr fontId="19" type="noConversion"/>
  </si>
  <si>
    <t>白蘿蔔</t>
    <phoneticPr fontId="19" type="noConversion"/>
  </si>
  <si>
    <t>紅蘿蔔</t>
    <phoneticPr fontId="19" type="noConversion"/>
  </si>
  <si>
    <t>小魚味噌湯(海豆)</t>
    <phoneticPr fontId="19" type="noConversion"/>
  </si>
  <si>
    <t>新鮮雞腿</t>
    <phoneticPr fontId="19" type="noConversion"/>
  </si>
  <si>
    <t>蘿蔔</t>
    <phoneticPr fontId="19" type="noConversion"/>
  </si>
  <si>
    <t>煮</t>
    <phoneticPr fontId="19" type="noConversion"/>
  </si>
  <si>
    <t>新鮮翅小腿</t>
    <phoneticPr fontId="19" type="noConversion"/>
  </si>
  <si>
    <t>檸檬汁</t>
    <phoneticPr fontId="19" type="noConversion"/>
  </si>
  <si>
    <t>適量</t>
    <phoneticPr fontId="19" type="noConversion"/>
  </si>
  <si>
    <t>胚芽米</t>
    <phoneticPr fontId="19" type="noConversion"/>
  </si>
  <si>
    <t>木耳</t>
    <phoneticPr fontId="19" type="noConversion"/>
  </si>
  <si>
    <t>金針菇</t>
    <phoneticPr fontId="19" type="noConversion"/>
  </si>
  <si>
    <t>非基改豆皮</t>
    <phoneticPr fontId="19" type="noConversion"/>
  </si>
  <si>
    <t>豆</t>
    <phoneticPr fontId="19" type="noConversion"/>
  </si>
  <si>
    <t>壽喜燒(豆)</t>
    <phoneticPr fontId="19" type="noConversion"/>
  </si>
  <si>
    <t>適量</t>
    <phoneticPr fontId="19" type="noConversion"/>
  </si>
  <si>
    <t>包心菜</t>
    <phoneticPr fontId="19" type="noConversion"/>
  </si>
  <si>
    <t>新鮮豬排</t>
    <phoneticPr fontId="19" type="noConversion"/>
  </si>
  <si>
    <t>芹菜</t>
    <phoneticPr fontId="19" type="noConversion"/>
  </si>
  <si>
    <t>新鮮雞排</t>
    <phoneticPr fontId="19" type="noConversion"/>
  </si>
  <si>
    <t>非基改玉米</t>
    <phoneticPr fontId="19" type="noConversion"/>
  </si>
  <si>
    <t>番茄醬</t>
    <phoneticPr fontId="19" type="noConversion"/>
  </si>
  <si>
    <t>新鮮雞腿</t>
    <phoneticPr fontId="19" type="noConversion"/>
  </si>
  <si>
    <t>香菇</t>
    <phoneticPr fontId="19" type="noConversion"/>
  </si>
  <si>
    <t>蝦米高麗菜(海)</t>
    <phoneticPr fontId="19" type="noConversion"/>
  </si>
  <si>
    <t>味噌豆腐湯(豆)</t>
    <phoneticPr fontId="19" type="noConversion"/>
  </si>
  <si>
    <t>玫瑰醬燒雞</t>
    <phoneticPr fontId="19" type="noConversion"/>
  </si>
  <si>
    <t>鴿蛋佛跳牆(豆)</t>
    <phoneticPr fontId="19" type="noConversion"/>
  </si>
  <si>
    <t>炸雞米花(炸加)</t>
    <phoneticPr fontId="19" type="noConversion"/>
  </si>
  <si>
    <t>香菇筍片湯</t>
    <phoneticPr fontId="19" type="noConversion"/>
  </si>
  <si>
    <t>白玉雙鮮</t>
    <phoneticPr fontId="19" type="noConversion"/>
  </si>
  <si>
    <t>和風關東煮(豆)</t>
    <phoneticPr fontId="19" type="noConversion"/>
  </si>
  <si>
    <t>綠豆地瓜湯</t>
    <phoneticPr fontId="19" type="noConversion"/>
  </si>
  <si>
    <t>蘿蔔湯(醃)</t>
    <phoneticPr fontId="19" type="noConversion"/>
  </si>
  <si>
    <t>冬菜</t>
    <phoneticPr fontId="19" type="noConversion"/>
  </si>
  <si>
    <t>醃</t>
    <phoneticPr fontId="19" type="noConversion"/>
  </si>
  <si>
    <t>雞蛋</t>
    <phoneticPr fontId="19" type="noConversion"/>
  </si>
  <si>
    <t>蘿蔔湯</t>
    <phoneticPr fontId="19" type="noConversion"/>
  </si>
  <si>
    <t>小魚海芽蛋花湯(海)</t>
    <phoneticPr fontId="19" type="noConversion"/>
  </si>
  <si>
    <t xml:space="preserve">                         靜修國小2月菜單</t>
    <phoneticPr fontId="19" type="noConversion"/>
  </si>
  <si>
    <t>星期六</t>
    <phoneticPr fontId="19" type="noConversion"/>
  </si>
  <si>
    <t>大黃瓜</t>
    <phoneticPr fontId="19" type="noConversion"/>
  </si>
  <si>
    <t>新鮮雞翅</t>
    <phoneticPr fontId="19" type="noConversion"/>
  </si>
  <si>
    <t>海芽</t>
    <phoneticPr fontId="19" type="noConversion"/>
  </si>
  <si>
    <t>香Q滷蛋</t>
    <phoneticPr fontId="19" type="noConversion"/>
  </si>
  <si>
    <t>滷</t>
    <phoneticPr fontId="19" type="noConversion"/>
  </si>
  <si>
    <t>蒸</t>
    <phoneticPr fontId="19" type="noConversion"/>
  </si>
  <si>
    <t>新鮮豬肉</t>
    <phoneticPr fontId="19" type="noConversion"/>
  </si>
  <si>
    <t>紅蘿蔔</t>
    <phoneticPr fontId="19" type="noConversion"/>
  </si>
  <si>
    <t>秀珍菇</t>
    <phoneticPr fontId="19" type="noConversion"/>
  </si>
  <si>
    <t>加</t>
    <phoneticPr fontId="19" type="noConversion"/>
  </si>
  <si>
    <t>加</t>
    <phoneticPr fontId="19" type="noConversion"/>
  </si>
  <si>
    <t>炒</t>
    <phoneticPr fontId="19" type="noConversion"/>
  </si>
  <si>
    <t>炒</t>
    <phoneticPr fontId="19" type="noConversion"/>
  </si>
  <si>
    <t>烤</t>
    <phoneticPr fontId="19" type="noConversion"/>
  </si>
  <si>
    <t>新鮮竹筍</t>
    <phoneticPr fontId="19" type="noConversion"/>
  </si>
  <si>
    <t>滷</t>
    <phoneticPr fontId="19" type="noConversion"/>
  </si>
  <si>
    <t>青菜</t>
    <phoneticPr fontId="19" type="noConversion"/>
  </si>
  <si>
    <t>7月1日(三)</t>
    <phoneticPr fontId="19" type="noConversion"/>
  </si>
  <si>
    <t>7月3日(五)</t>
    <phoneticPr fontId="19" type="noConversion"/>
  </si>
  <si>
    <t>白米飯</t>
    <phoneticPr fontId="19" type="noConversion"/>
  </si>
  <si>
    <t>吮指大雞腿</t>
    <phoneticPr fontId="19" type="noConversion"/>
  </si>
  <si>
    <t>冬菜蘿蔔湯(醃)</t>
    <phoneticPr fontId="19" type="noConversion"/>
  </si>
  <si>
    <t>熱量:</t>
    <phoneticPr fontId="19" type="noConversion"/>
  </si>
  <si>
    <t>熱量:</t>
    <phoneticPr fontId="19" type="noConversion"/>
  </si>
  <si>
    <t>醣類：</t>
    <phoneticPr fontId="19" type="noConversion"/>
  </si>
  <si>
    <t>蛋白質：</t>
    <phoneticPr fontId="19" type="noConversion"/>
  </si>
  <si>
    <t>22.5g</t>
    <phoneticPr fontId="19" type="noConversion"/>
  </si>
  <si>
    <t>26.8g</t>
    <phoneticPr fontId="19" type="noConversion"/>
  </si>
  <si>
    <t>新鮮地瓜</t>
    <phoneticPr fontId="19" type="noConversion"/>
  </si>
  <si>
    <t>新鮮筍片</t>
    <phoneticPr fontId="19" type="noConversion"/>
  </si>
  <si>
    <t>新鮮雞排</t>
    <phoneticPr fontId="19" type="noConversion"/>
  </si>
  <si>
    <t>回鍋高麗菜</t>
    <phoneticPr fontId="19" type="noConversion"/>
  </si>
  <si>
    <t>新鮮豬肉</t>
    <phoneticPr fontId="19" type="noConversion"/>
  </si>
  <si>
    <t>洋蔥</t>
    <phoneticPr fontId="19" type="noConversion"/>
  </si>
  <si>
    <t>紅蘿蔔</t>
    <phoneticPr fontId="19" type="noConversion"/>
  </si>
  <si>
    <t>調理雞堡肉</t>
    <phoneticPr fontId="19" type="noConversion"/>
  </si>
  <si>
    <t>薑絲海芽湯</t>
    <phoneticPr fontId="19" type="noConversion"/>
  </si>
  <si>
    <t>薑絲</t>
    <phoneticPr fontId="19" type="noConversion"/>
  </si>
  <si>
    <t>碎瓜</t>
    <phoneticPr fontId="19" type="noConversion"/>
  </si>
  <si>
    <t>煮</t>
    <phoneticPr fontId="19" type="noConversion"/>
  </si>
  <si>
    <t>烤</t>
    <phoneticPr fontId="19" type="noConversion"/>
  </si>
  <si>
    <t>冷</t>
    <phoneticPr fontId="19" type="noConversion"/>
  </si>
  <si>
    <t>營養師:林菁薇</t>
    <phoneticPr fontId="19" type="noConversion"/>
  </si>
  <si>
    <t>紅蘿蔔炒蛋</t>
    <phoneticPr fontId="19" type="noConversion"/>
  </si>
  <si>
    <t>香烤雞堡肉(加)</t>
    <phoneticPr fontId="19" type="noConversion"/>
  </si>
  <si>
    <t>回鍋高麗菜</t>
    <phoneticPr fontId="19" type="noConversion"/>
  </si>
  <si>
    <t>什錦冬粉(海)</t>
    <phoneticPr fontId="19" type="noConversion"/>
  </si>
  <si>
    <t>雙色花椰菜</t>
    <phoneticPr fontId="19" type="noConversion"/>
  </si>
  <si>
    <t>蘿蔓</t>
    <phoneticPr fontId="19" type="noConversion"/>
  </si>
  <si>
    <t>小白菜</t>
    <phoneticPr fontId="19" type="noConversion"/>
  </si>
  <si>
    <t>薑絲海芽湯</t>
    <phoneticPr fontId="19" type="noConversion"/>
  </si>
  <si>
    <t>冬菜蘿蔔湯(醃)</t>
    <phoneticPr fontId="19" type="noConversion"/>
  </si>
  <si>
    <t>菲力雞排</t>
    <phoneticPr fontId="19" type="noConversion"/>
  </si>
  <si>
    <t>特濃一番咖哩豬</t>
    <phoneticPr fontId="19" type="noConversion"/>
  </si>
  <si>
    <t>豪大炸雞排(炸)</t>
    <phoneticPr fontId="19" type="noConversion"/>
  </si>
  <si>
    <t>哈燒雞翅</t>
    <phoneticPr fontId="19" type="noConversion"/>
  </si>
  <si>
    <t>香Q滷蛋</t>
    <phoneticPr fontId="19" type="noConversion"/>
  </si>
  <si>
    <t>檸檬翅小腿</t>
    <phoneticPr fontId="19" type="noConversion"/>
  </si>
  <si>
    <t>飄香肉醬(醃)</t>
    <phoneticPr fontId="19" type="noConversion"/>
  </si>
  <si>
    <t>黃瓜什錦</t>
    <phoneticPr fontId="19" type="noConversion"/>
  </si>
  <si>
    <t>蔥花吉拿棒(冷)</t>
    <phoneticPr fontId="19" type="noConversion"/>
  </si>
  <si>
    <t>小黃瓜嫩豆腐(豆)</t>
    <phoneticPr fontId="19" type="noConversion"/>
  </si>
  <si>
    <t>什錦肉羹(加)</t>
    <phoneticPr fontId="19" type="noConversion"/>
  </si>
  <si>
    <t>炸雞米花拼芝麻球(炸加)</t>
    <phoneticPr fontId="19" type="noConversion"/>
  </si>
  <si>
    <t>花生米血(冷)</t>
    <phoneticPr fontId="19" type="noConversion"/>
  </si>
  <si>
    <t>青江菜</t>
    <phoneticPr fontId="19" type="noConversion"/>
  </si>
  <si>
    <t>蝦米高麗菜(海)</t>
    <phoneticPr fontId="19" type="noConversion"/>
  </si>
  <si>
    <t>空心菜</t>
    <phoneticPr fontId="19" type="noConversion"/>
  </si>
  <si>
    <t>紅豆紫米湯</t>
    <phoneticPr fontId="19" type="noConversion"/>
  </si>
  <si>
    <t>鮮菇湯</t>
    <phoneticPr fontId="19" type="noConversion"/>
  </si>
  <si>
    <t>玉米濃湯(芡)</t>
    <phoneticPr fontId="19" type="noConversion"/>
  </si>
  <si>
    <t>BBQ烤雞腿</t>
    <phoneticPr fontId="19" type="noConversion"/>
  </si>
  <si>
    <t>玫瑰醬燒雞</t>
    <phoneticPr fontId="19" type="noConversion"/>
  </si>
  <si>
    <t>甜麵醬燒豬(豆)</t>
    <phoneticPr fontId="19" type="noConversion"/>
  </si>
  <si>
    <t>茶碗蒸</t>
    <phoneticPr fontId="19" type="noConversion"/>
  </si>
  <si>
    <t>高麗菜</t>
    <phoneticPr fontId="19" type="noConversion"/>
  </si>
  <si>
    <t>大陸妹</t>
    <phoneticPr fontId="19" type="noConversion"/>
  </si>
  <si>
    <t>刺瓜湯</t>
    <phoneticPr fontId="19" type="noConversion"/>
  </si>
  <si>
    <t>香菇筍片湯</t>
    <phoneticPr fontId="19" type="noConversion"/>
  </si>
  <si>
    <t>廟口鹽酥雞(炸)</t>
    <phoneticPr fontId="19" type="noConversion"/>
  </si>
  <si>
    <t>黑胡椒豬柳</t>
    <phoneticPr fontId="19" type="noConversion"/>
  </si>
  <si>
    <t>吮指大雞腿</t>
    <phoneticPr fontId="19" type="noConversion"/>
  </si>
  <si>
    <t>白米飯</t>
    <phoneticPr fontId="19" type="noConversion"/>
  </si>
  <si>
    <t>地瓜飯</t>
    <phoneticPr fontId="19" type="noConversion"/>
  </si>
  <si>
    <t>香菇油飯</t>
    <phoneticPr fontId="19" type="noConversion"/>
  </si>
  <si>
    <r>
      <t xml:space="preserve">                    </t>
    </r>
    <r>
      <rPr>
        <b/>
        <sz val="110"/>
        <color indexed="8"/>
        <rFont val="標楷體"/>
        <family val="4"/>
        <charset val="136"/>
      </rPr>
      <t xml:space="preserve"> </t>
    </r>
    <r>
      <rPr>
        <b/>
        <sz val="110"/>
        <color indexed="8"/>
        <rFont val="微軟正黑體"/>
        <family val="2"/>
        <charset val="136"/>
      </rPr>
      <t>靜修國小-冠成7月菜單</t>
    </r>
    <phoneticPr fontId="19" type="noConversion"/>
  </si>
  <si>
    <t>7月1日(三)</t>
    <phoneticPr fontId="19" type="noConversion"/>
  </si>
  <si>
    <t>7月2日(四)</t>
    <phoneticPr fontId="19" type="noConversion"/>
  </si>
  <si>
    <t>7月3日(五)</t>
    <phoneticPr fontId="19" type="noConversion"/>
  </si>
  <si>
    <t>7月13日(一)</t>
    <phoneticPr fontId="19" type="noConversion"/>
  </si>
  <si>
    <t>7月14日(二)</t>
    <phoneticPr fontId="19" type="noConversion"/>
  </si>
  <si>
    <t>7月6日(一)</t>
    <phoneticPr fontId="19" type="noConversion"/>
  </si>
  <si>
    <t>7月7日(二)</t>
    <phoneticPr fontId="19" type="noConversion"/>
  </si>
  <si>
    <t>7月8日(三)</t>
    <phoneticPr fontId="19" type="noConversion"/>
  </si>
  <si>
    <t>7月09日(四)</t>
    <phoneticPr fontId="19" type="noConversion"/>
  </si>
  <si>
    <t>7月10日(五)</t>
    <phoneticPr fontId="19" type="noConversion"/>
  </si>
  <si>
    <t xml:space="preserve"> </t>
    <phoneticPr fontId="19" type="noConversion"/>
  </si>
  <si>
    <t>胚芽米飯</t>
    <phoneticPr fontId="19" type="noConversion"/>
  </si>
  <si>
    <t>番茄蛋炒飯</t>
    <phoneticPr fontId="19" type="noConversion"/>
  </si>
  <si>
    <t>五穀飯</t>
    <phoneticPr fontId="19" type="noConversion"/>
  </si>
  <si>
    <t>營養師:林菁薇</t>
    <phoneticPr fontId="19" type="noConversion"/>
  </si>
  <si>
    <t>衛管人員：王紘彣</t>
    <phoneticPr fontId="19" type="noConversion"/>
  </si>
  <si>
    <t>杏鮑菇</t>
    <phoneticPr fontId="19" type="noConversion"/>
  </si>
  <si>
    <t>九層塔</t>
    <phoneticPr fontId="19" type="noConversion"/>
  </si>
  <si>
    <t>金雕捲</t>
    <phoneticPr fontId="19" type="noConversion"/>
  </si>
  <si>
    <t>烏龍麵</t>
    <phoneticPr fontId="19" type="noConversion"/>
  </si>
  <si>
    <t>新鮮雞丁</t>
    <phoneticPr fontId="19" type="noConversion"/>
  </si>
  <si>
    <t>大白菜</t>
    <phoneticPr fontId="19" type="noConversion"/>
  </si>
  <si>
    <t>河粉</t>
    <phoneticPr fontId="19" type="noConversion"/>
  </si>
  <si>
    <t>木耳</t>
    <phoneticPr fontId="19" type="noConversion"/>
  </si>
  <si>
    <t>蝦仁</t>
    <phoneticPr fontId="19" type="noConversion"/>
  </si>
  <si>
    <t>海</t>
    <phoneticPr fontId="19" type="noConversion"/>
  </si>
  <si>
    <t>紅蘿蔔</t>
    <phoneticPr fontId="19" type="noConversion"/>
  </si>
  <si>
    <t xml:space="preserve">白蘿蔔 </t>
    <phoneticPr fontId="19" type="noConversion"/>
  </si>
  <si>
    <t>高麗菜</t>
    <phoneticPr fontId="19" type="noConversion"/>
  </si>
  <si>
    <t>紅蘿蔔</t>
    <phoneticPr fontId="19" type="noConversion"/>
  </si>
  <si>
    <t>肉羹</t>
    <phoneticPr fontId="19" type="noConversion"/>
  </si>
  <si>
    <t>加</t>
    <phoneticPr fontId="19" type="noConversion"/>
  </si>
  <si>
    <t>大黃瓜</t>
    <phoneticPr fontId="19" type="noConversion"/>
  </si>
  <si>
    <t>黑木耳</t>
    <phoneticPr fontId="19" type="noConversion"/>
  </si>
  <si>
    <t xml:space="preserve">新鮮魷魚 </t>
    <phoneticPr fontId="19" type="noConversion"/>
  </si>
  <si>
    <t>白蘿蔔</t>
    <phoneticPr fontId="19" type="noConversion"/>
  </si>
  <si>
    <t>新鮮豬肉</t>
    <phoneticPr fontId="19" type="noConversion"/>
  </si>
  <si>
    <t>新鮮雞蛋</t>
    <phoneticPr fontId="19" type="noConversion"/>
  </si>
  <si>
    <t>永靖國小-冠成7月菜單</t>
    <phoneticPr fontId="19" type="noConversion"/>
  </si>
  <si>
    <t>7月第一週菜單明細(永靖國小-冠成廠商)</t>
    <phoneticPr fontId="19" type="noConversion"/>
  </si>
  <si>
    <t>7月第二週菜單明細(永靖國小-冠成廠商)</t>
    <phoneticPr fontId="19" type="noConversion"/>
  </si>
  <si>
    <t>2月第三週菜單明細(永靖國小-冠成廠商)</t>
    <phoneticPr fontId="19" type="noConversion"/>
  </si>
  <si>
    <t>新鮮雞肉</t>
    <phoneticPr fontId="19" type="noConversion"/>
  </si>
  <si>
    <t>米血</t>
    <phoneticPr fontId="19" type="noConversion"/>
  </si>
  <si>
    <t>花生粉</t>
    <phoneticPr fontId="19" type="noConversion"/>
  </si>
  <si>
    <t>適量</t>
    <phoneticPr fontId="19" type="noConversion"/>
  </si>
  <si>
    <t>薯條</t>
    <phoneticPr fontId="19" type="noConversion"/>
  </si>
  <si>
    <t>雞塊</t>
    <phoneticPr fontId="19" type="noConversion"/>
  </si>
  <si>
    <t>加</t>
    <phoneticPr fontId="19" type="noConversion"/>
  </si>
  <si>
    <t>味噌</t>
    <phoneticPr fontId="19" type="noConversion"/>
  </si>
  <si>
    <t>海帶芽</t>
    <phoneticPr fontId="19" type="noConversion"/>
  </si>
  <si>
    <t>蔥花捲</t>
    <phoneticPr fontId="19" type="noConversion"/>
  </si>
  <si>
    <t>洋蔥</t>
    <phoneticPr fontId="19" type="noConversion"/>
  </si>
  <si>
    <t>魷魚</t>
    <phoneticPr fontId="19" type="noConversion"/>
  </si>
  <si>
    <t>海</t>
    <phoneticPr fontId="19" type="noConversion"/>
  </si>
  <si>
    <t>豆干</t>
    <phoneticPr fontId="19" type="noConversion"/>
  </si>
  <si>
    <t>豆</t>
    <phoneticPr fontId="19" type="noConversion"/>
  </si>
  <si>
    <t>7月2日(四)</t>
    <phoneticPr fontId="19" type="noConversion"/>
  </si>
  <si>
    <t>日式炒烏龍麵</t>
    <phoneticPr fontId="19" type="noConversion"/>
  </si>
  <si>
    <t>廟口鹽酥雞(炸)</t>
    <phoneticPr fontId="19" type="noConversion"/>
  </si>
  <si>
    <t>黑胡椒豬柳</t>
    <phoneticPr fontId="19" type="noConversion"/>
  </si>
  <si>
    <t>香烤雞堡肉(加)</t>
    <phoneticPr fontId="19" type="noConversion"/>
  </si>
  <si>
    <t>九層塔炒杏鮑菇</t>
    <phoneticPr fontId="19" type="noConversion"/>
  </si>
  <si>
    <t>蝦仁白菜河粉(海)</t>
    <phoneticPr fontId="19" type="noConversion"/>
  </si>
  <si>
    <t>什錦金雕捲(加)</t>
    <phoneticPr fontId="19" type="noConversion"/>
  </si>
  <si>
    <t>深色蔬菜</t>
    <phoneticPr fontId="19" type="noConversion"/>
  </si>
  <si>
    <t>淺色蔬菜</t>
    <phoneticPr fontId="19" type="noConversion"/>
  </si>
  <si>
    <t>味噌豆腐湯(豆)</t>
    <phoneticPr fontId="19" type="noConversion"/>
  </si>
  <si>
    <t>熱量:</t>
    <phoneticPr fontId="19" type="noConversion"/>
  </si>
  <si>
    <t>醣類：</t>
    <phoneticPr fontId="19" type="noConversion"/>
  </si>
  <si>
    <t>蛋白質：</t>
    <phoneticPr fontId="19" type="noConversion"/>
  </si>
  <si>
    <t>7月6日(一)</t>
    <phoneticPr fontId="19" type="noConversion"/>
  </si>
  <si>
    <t>7月7日(二)</t>
    <phoneticPr fontId="19" type="noConversion"/>
  </si>
  <si>
    <t>7月8日(三)</t>
    <phoneticPr fontId="19" type="noConversion"/>
  </si>
  <si>
    <t>7月09日(四)</t>
    <phoneticPr fontId="19" type="noConversion"/>
  </si>
  <si>
    <t>7月10日(五)</t>
    <phoneticPr fontId="19" type="noConversion"/>
  </si>
  <si>
    <t>白米飯</t>
    <phoneticPr fontId="19" type="noConversion"/>
  </si>
  <si>
    <t>胚芽米飯</t>
    <phoneticPr fontId="19" type="noConversion"/>
  </si>
  <si>
    <t>地瓜飯</t>
    <phoneticPr fontId="19" type="noConversion"/>
  </si>
  <si>
    <t>番茄蛋炒飯</t>
    <phoneticPr fontId="19" type="noConversion"/>
  </si>
  <si>
    <t>菲力雞排</t>
    <phoneticPr fontId="19" type="noConversion"/>
  </si>
  <si>
    <t>特濃一番咖哩豬</t>
    <phoneticPr fontId="19" type="noConversion"/>
  </si>
  <si>
    <t>豪大炸雞排(炸)</t>
    <phoneticPr fontId="19" type="noConversion"/>
  </si>
  <si>
    <t>嫩汁里肌豬排</t>
    <phoneticPr fontId="19" type="noConversion"/>
  </si>
  <si>
    <t>哈燒雞翅</t>
    <phoneticPr fontId="19" type="noConversion"/>
  </si>
  <si>
    <t>香Q滷蛋</t>
    <phoneticPr fontId="19" type="noConversion"/>
  </si>
  <si>
    <t>檸檬翅小腿</t>
    <phoneticPr fontId="19" type="noConversion"/>
  </si>
  <si>
    <t>飄香肉醬(醃)</t>
    <phoneticPr fontId="19" type="noConversion"/>
  </si>
  <si>
    <t>魷魚黃瓜(海)</t>
    <phoneticPr fontId="19" type="noConversion"/>
  </si>
  <si>
    <t>蔥花吉拿棒(冷)</t>
    <phoneticPr fontId="19" type="noConversion"/>
  </si>
  <si>
    <t>壽喜燒</t>
    <phoneticPr fontId="19" type="noConversion"/>
  </si>
  <si>
    <t>小黃瓜嫩豆腐(豆)</t>
    <phoneticPr fontId="19" type="noConversion"/>
  </si>
  <si>
    <t>什錦肉羹(加)</t>
    <phoneticPr fontId="19" type="noConversion"/>
  </si>
  <si>
    <t>薯條&amp;雞米花(炸加)</t>
    <phoneticPr fontId="19" type="noConversion"/>
  </si>
  <si>
    <t>花生米血</t>
    <phoneticPr fontId="19" type="noConversion"/>
  </si>
  <si>
    <t>深色蔬菜</t>
    <phoneticPr fontId="19" type="noConversion"/>
  </si>
  <si>
    <t>淺色蔬菜</t>
    <phoneticPr fontId="19" type="noConversion"/>
  </si>
  <si>
    <t>三絲湯</t>
    <phoneticPr fontId="19" type="noConversion"/>
  </si>
  <si>
    <t>海芽味噌湯</t>
    <phoneticPr fontId="19" type="noConversion"/>
  </si>
  <si>
    <t>鮮菇湯</t>
    <phoneticPr fontId="19" type="noConversion"/>
  </si>
  <si>
    <t>芹香白玉湯</t>
    <phoneticPr fontId="19" type="noConversion"/>
  </si>
  <si>
    <t>玉米濃湯(芡)</t>
    <phoneticPr fontId="19" type="noConversion"/>
  </si>
  <si>
    <t>7月13日(一)</t>
    <phoneticPr fontId="19" type="noConversion"/>
  </si>
  <si>
    <t>7月14日(二)</t>
    <phoneticPr fontId="19" type="noConversion"/>
  </si>
  <si>
    <t>五穀飯</t>
    <phoneticPr fontId="19" type="noConversion"/>
  </si>
  <si>
    <t>BBQ烤雞腿</t>
    <phoneticPr fontId="19" type="noConversion"/>
  </si>
  <si>
    <t>香草豬里肌</t>
    <phoneticPr fontId="19" type="noConversion"/>
  </si>
  <si>
    <t>醬燒豬</t>
    <phoneticPr fontId="19" type="noConversion"/>
  </si>
  <si>
    <t>客家小炒(豆海)</t>
    <phoneticPr fontId="19" type="noConversion"/>
  </si>
  <si>
    <t>雞塊雙拼(加)</t>
    <phoneticPr fontId="19" type="noConversion"/>
  </si>
  <si>
    <t>茶碗蒸</t>
    <phoneticPr fontId="19" type="noConversion"/>
  </si>
  <si>
    <t>刺瓜湯</t>
    <phoneticPr fontId="19" type="noConversion"/>
  </si>
  <si>
    <t>香菇筍片湯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</si>
</sst>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_ "/>
    <numFmt numFmtId="177" formatCode="0;_쐀"/>
    <numFmt numFmtId="178" formatCode="&quot;11 月&quot;\ #\ &quot;日（一）&quot;"/>
  </numFmts>
  <fonts count="103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標楷體"/>
      <family val="4"/>
      <charset val="136"/>
    </font>
    <font>
      <sz val="14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14"/>
      <name val="標楷體"/>
      <family val="4"/>
      <charset val="136"/>
    </font>
    <font>
      <sz val="20"/>
      <name val="華康少女文字W3"/>
      <family val="3"/>
      <charset val="136"/>
    </font>
    <font>
      <sz val="20"/>
      <color indexed="10"/>
      <name val="新細明體"/>
      <family val="1"/>
      <charset val="136"/>
    </font>
    <font>
      <sz val="20"/>
      <color indexed="8"/>
      <name val="新細明體"/>
      <family val="1"/>
      <charset val="136"/>
    </font>
    <font>
      <sz val="20"/>
      <color indexed="8"/>
      <name val="新細明體"/>
      <family val="1"/>
      <charset val="136"/>
    </font>
    <font>
      <b/>
      <sz val="20"/>
      <color indexed="10"/>
      <name val="新細明體"/>
      <family val="1"/>
      <charset val="136"/>
    </font>
    <font>
      <b/>
      <sz val="50"/>
      <color indexed="8"/>
      <name val="標楷體"/>
      <family val="4"/>
      <charset val="136"/>
    </font>
    <font>
      <sz val="50"/>
      <name val="新細明體"/>
      <family val="1"/>
      <charset val="136"/>
    </font>
    <font>
      <sz val="36"/>
      <name val="華康少女文字W3"/>
      <family val="3"/>
      <charset val="136"/>
    </font>
    <font>
      <b/>
      <sz val="72"/>
      <color indexed="8"/>
      <name val="標楷體"/>
      <family val="4"/>
      <charset val="136"/>
    </font>
    <font>
      <sz val="40"/>
      <name val="新細明體"/>
      <family val="1"/>
      <charset val="136"/>
    </font>
    <font>
      <b/>
      <sz val="20"/>
      <name val="新細明體"/>
      <family val="1"/>
      <charset val="136"/>
    </font>
    <font>
      <sz val="48"/>
      <name val="華康少女文字W3"/>
      <family val="3"/>
      <charset val="136"/>
    </font>
    <font>
      <b/>
      <sz val="50"/>
      <name val="標楷體"/>
      <family val="4"/>
      <charset val="136"/>
    </font>
    <font>
      <b/>
      <sz val="40"/>
      <color indexed="8"/>
      <name val="微軟正黑體"/>
      <family val="2"/>
      <charset val="136"/>
    </font>
    <font>
      <sz val="18"/>
      <name val="新細明體"/>
      <family val="1"/>
      <charset val="136"/>
    </font>
    <font>
      <b/>
      <sz val="20"/>
      <name val="微軟正黑體"/>
      <family val="2"/>
      <charset val="136"/>
    </font>
    <font>
      <b/>
      <sz val="18"/>
      <name val="微軟正黑體"/>
      <family val="2"/>
      <charset val="136"/>
    </font>
    <font>
      <sz val="20"/>
      <color indexed="10"/>
      <name val="新細明體"/>
      <family val="1"/>
      <charset val="136"/>
    </font>
    <font>
      <b/>
      <sz val="20"/>
      <color indexed="10"/>
      <name val="新細明體"/>
      <family val="1"/>
      <charset val="136"/>
    </font>
    <font>
      <sz val="20"/>
      <color indexed="8"/>
      <name val="新細明體"/>
      <family val="1"/>
      <charset val="136"/>
    </font>
    <font>
      <b/>
      <sz val="20"/>
      <color indexed="8"/>
      <name val="新細明體"/>
      <family val="1"/>
      <charset val="136"/>
    </font>
    <font>
      <sz val="20"/>
      <color indexed="17"/>
      <name val="新細明體"/>
      <family val="1"/>
      <charset val="136"/>
    </font>
    <font>
      <sz val="5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40"/>
      <color indexed="8"/>
      <name val="新細明體"/>
      <family val="1"/>
      <charset val="136"/>
    </font>
    <font>
      <b/>
      <sz val="50"/>
      <color indexed="8"/>
      <name val="標楷體"/>
      <family val="4"/>
      <charset val="136"/>
    </font>
    <font>
      <b/>
      <sz val="18"/>
      <color indexed="8"/>
      <name val="微軟正黑體"/>
      <family val="2"/>
      <charset val="136"/>
    </font>
    <font>
      <b/>
      <sz val="40"/>
      <color indexed="8"/>
      <name val="微軟正黑體"/>
      <family val="2"/>
      <charset val="136"/>
    </font>
    <font>
      <sz val="28"/>
      <name val="新細明體"/>
      <family val="1"/>
      <charset val="136"/>
    </font>
    <font>
      <b/>
      <sz val="40"/>
      <name val="微軟正黑體"/>
      <family val="2"/>
      <charset val="136"/>
    </font>
    <font>
      <b/>
      <sz val="80"/>
      <color indexed="8"/>
      <name val="標楷體"/>
      <family val="4"/>
      <charset val="136"/>
    </font>
    <font>
      <b/>
      <sz val="72"/>
      <color indexed="8"/>
      <name val="微軟正黑體"/>
      <family val="2"/>
      <charset val="136"/>
    </font>
    <font>
      <b/>
      <sz val="72"/>
      <name val="微軟正黑體"/>
      <family val="2"/>
      <charset val="136"/>
    </font>
    <font>
      <sz val="12"/>
      <name val="微軟正黑體"/>
      <family val="2"/>
      <charset val="136"/>
    </font>
    <font>
      <sz val="36"/>
      <name val="微軟正黑體"/>
      <family val="2"/>
      <charset val="136"/>
    </font>
    <font>
      <sz val="72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40"/>
      <color indexed="8"/>
      <name val="微軟正黑體"/>
      <family val="2"/>
      <charset val="136"/>
    </font>
    <font>
      <b/>
      <sz val="50"/>
      <color indexed="8"/>
      <name val="微軟正黑體"/>
      <family val="2"/>
      <charset val="136"/>
    </font>
    <font>
      <sz val="50"/>
      <color indexed="8"/>
      <name val="微軟正黑體"/>
      <family val="2"/>
      <charset val="136"/>
    </font>
    <font>
      <b/>
      <sz val="50"/>
      <name val="微軟正黑體"/>
      <family val="2"/>
      <charset val="136"/>
    </font>
    <font>
      <sz val="50"/>
      <name val="微軟正黑體"/>
      <family val="2"/>
      <charset val="136"/>
    </font>
    <font>
      <sz val="28"/>
      <name val="微軟正黑體"/>
      <family val="2"/>
      <charset val="136"/>
    </font>
    <font>
      <b/>
      <sz val="90"/>
      <color indexed="8"/>
      <name val="微軟正黑體"/>
      <family val="2"/>
      <charset val="136"/>
    </font>
    <font>
      <sz val="80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20"/>
      <color rgb="FFFF0000"/>
      <name val="新細明體"/>
      <family val="1"/>
      <charset val="136"/>
    </font>
    <font>
      <b/>
      <sz val="20"/>
      <color rgb="FFFF0000"/>
      <name val="新細明體"/>
      <family val="1"/>
      <charset val="136"/>
    </font>
    <font>
      <sz val="18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6"/>
      <color rgb="FFFF0000"/>
      <name val="新細明體"/>
      <family val="1"/>
      <charset val="136"/>
    </font>
    <font>
      <b/>
      <sz val="110"/>
      <color indexed="8"/>
      <name val="標楷體"/>
      <family val="4"/>
      <charset val="136"/>
    </font>
    <font>
      <b/>
      <sz val="110"/>
      <color indexed="8"/>
      <name val="微軟正黑體"/>
      <family val="2"/>
      <charset val="136"/>
    </font>
    <font>
      <b/>
      <sz val="65"/>
      <name val="微軟正黑體"/>
      <family val="2"/>
      <charset val="136"/>
    </font>
    <font>
      <b/>
      <sz val="55"/>
      <name val="微軟正黑體"/>
      <family val="2"/>
      <charset val="136"/>
    </font>
    <font>
      <sz val="55"/>
      <name val="新細明體"/>
      <family val="1"/>
      <charset val="136"/>
    </font>
    <font>
      <b/>
      <sz val="55"/>
      <name val="標楷體"/>
      <family val="4"/>
      <charset val="136"/>
    </font>
    <font>
      <sz val="65"/>
      <name val="微軟正黑體"/>
      <family val="2"/>
      <charset val="136"/>
    </font>
    <font>
      <sz val="72"/>
      <name val="華康少女文字W3"/>
      <family val="3"/>
      <charset val="136"/>
    </font>
    <font>
      <sz val="20"/>
      <color theme="1"/>
      <name val="新細明體"/>
      <family val="1"/>
      <charset val="136"/>
    </font>
    <font>
      <b/>
      <sz val="40"/>
      <color theme="1"/>
      <name val="微軟正黑體"/>
      <family val="2"/>
      <charset val="136"/>
    </font>
    <font>
      <b/>
      <sz val="50"/>
      <color theme="1"/>
      <name val="標楷體"/>
      <family val="4"/>
      <charset val="136"/>
    </font>
    <font>
      <b/>
      <sz val="20"/>
      <color theme="1"/>
      <name val="微軟正黑體"/>
      <family val="2"/>
      <charset val="136"/>
    </font>
    <font>
      <b/>
      <sz val="18"/>
      <color theme="1"/>
      <name val="微軟正黑體"/>
      <family val="2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/>
      <right style="medium">
        <color indexed="59"/>
      </right>
      <top style="thin">
        <color indexed="59"/>
      </top>
      <bottom/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59"/>
      </top>
      <bottom/>
      <diagonal/>
    </border>
    <border>
      <left style="thin">
        <color indexed="59"/>
      </left>
      <right style="medium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 style="medium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84" fillId="0" borderId="0">
      <alignment vertical="center"/>
    </xf>
    <xf numFmtId="0" fontId="3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532">
    <xf numFmtId="0" fontId="0" fillId="0" borderId="0" xfId="0">
      <alignment vertical="center"/>
    </xf>
    <xf numFmtId="0" fontId="20" fillId="0" borderId="0" xfId="0" applyFont="1" applyBorder="1" applyAlignment="1">
      <alignment horizontal="center" shrinkToFi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shrinkToFit="1"/>
    </xf>
    <xf numFmtId="0" fontId="20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3" fillId="0" borderId="10" xfId="0" applyFont="1" applyBorder="1" applyAlignment="1">
      <alignment horizontal="center" vertical="center" textRotation="255"/>
    </xf>
    <xf numFmtId="0" fontId="24" fillId="0" borderId="11" xfId="0" applyFont="1" applyBorder="1" applyAlignment="1">
      <alignment vertical="center" textRotation="255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15" xfId="0" applyFont="1" applyBorder="1" applyAlignment="1">
      <alignment horizontal="center"/>
    </xf>
    <xf numFmtId="0" fontId="22" fillId="24" borderId="16" xfId="0" applyFont="1" applyFill="1" applyBorder="1" applyAlignment="1">
      <alignment horizontal="center" vertical="center" shrinkToFit="1"/>
    </xf>
    <xf numFmtId="0" fontId="27" fillId="24" borderId="16" xfId="0" applyFont="1" applyFill="1" applyBorder="1" applyAlignment="1">
      <alignment horizontal="center" vertical="center" wrapText="1" shrinkToFit="1"/>
    </xf>
    <xf numFmtId="0" fontId="26" fillId="0" borderId="0" xfId="0" applyFont="1">
      <alignment vertical="center"/>
    </xf>
    <xf numFmtId="0" fontId="23" fillId="0" borderId="17" xfId="0" applyFont="1" applyBorder="1" applyAlignment="1">
      <alignment horizont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8" xfId="0" applyFont="1" applyBorder="1" applyAlignment="1">
      <alignment horizontal="left" vertical="center" shrinkToFit="1"/>
    </xf>
    <xf numFmtId="0" fontId="28" fillId="0" borderId="18" xfId="0" applyFont="1" applyBorder="1" applyAlignment="1">
      <alignment horizontal="left" vertical="center" shrinkToFit="1"/>
    </xf>
    <xf numFmtId="0" fontId="28" fillId="0" borderId="18" xfId="0" applyFont="1" applyFill="1" applyBorder="1" applyAlignment="1">
      <alignment horizontal="left" vertical="center" shrinkToFit="1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22" fillId="0" borderId="18" xfId="0" applyFont="1" applyFill="1" applyBorder="1" applyAlignment="1">
      <alignment vertical="center" textRotation="180" shrinkToFit="1"/>
    </xf>
    <xf numFmtId="0" fontId="3" fillId="0" borderId="15" xfId="0" applyFont="1" applyFill="1" applyBorder="1" applyAlignment="1">
      <alignment horizontal="center" vertical="center" shrinkToFit="1"/>
    </xf>
    <xf numFmtId="0" fontId="1" fillId="0" borderId="19" xfId="0" applyFont="1" applyBorder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>
      <alignment vertical="center"/>
    </xf>
    <xf numFmtId="0" fontId="28" fillId="0" borderId="21" xfId="0" applyFont="1" applyBorder="1" applyAlignment="1">
      <alignment horizontal="left" vertical="center" shrinkToFit="1"/>
    </xf>
    <xf numFmtId="0" fontId="23" fillId="0" borderId="17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18" xfId="0" applyFont="1" applyBorder="1" applyAlignment="1">
      <alignment horizontal="left" vertical="center" wrapText="1" shrinkToFit="1"/>
    </xf>
    <xf numFmtId="0" fontId="22" fillId="0" borderId="19" xfId="0" applyFont="1" applyBorder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2" fillId="0" borderId="23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22" fillId="0" borderId="25" xfId="0" applyFont="1" applyFill="1" applyBorder="1" applyAlignment="1">
      <alignment vertical="center" textRotation="180" shrinkToFit="1"/>
    </xf>
    <xf numFmtId="0" fontId="22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32" fillId="0" borderId="0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textRotation="255"/>
    </xf>
    <xf numFmtId="0" fontId="27" fillId="0" borderId="11" xfId="0" applyFont="1" applyBorder="1" applyAlignment="1">
      <alignment vertical="center" textRotation="255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>
      <alignment vertical="center"/>
    </xf>
    <xf numFmtId="0" fontId="27" fillId="0" borderId="0" xfId="0" applyFont="1">
      <alignment vertical="center"/>
    </xf>
    <xf numFmtId="0" fontId="33" fillId="0" borderId="15" xfId="0" applyFont="1" applyBorder="1" applyAlignment="1">
      <alignment horizontal="center"/>
    </xf>
    <xf numFmtId="0" fontId="28" fillId="24" borderId="16" xfId="0" applyFont="1" applyFill="1" applyBorder="1" applyAlignment="1">
      <alignment horizontal="center" vertical="center" shrinkToFit="1"/>
    </xf>
    <xf numFmtId="0" fontId="33" fillId="0" borderId="26" xfId="0" applyFont="1" applyBorder="1" applyAlignment="1">
      <alignment horizontal="center" vertical="center"/>
    </xf>
    <xf numFmtId="0" fontId="35" fillId="0" borderId="0" xfId="0" applyFont="1">
      <alignment vertic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33" fillId="0" borderId="18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0" applyNumberFormat="1" applyFont="1" applyBorder="1" applyAlignment="1">
      <alignment horizontal="center" vertical="center"/>
    </xf>
    <xf numFmtId="177" fontId="34" fillId="0" borderId="0" xfId="0" applyNumberFormat="1" applyFont="1" applyBorder="1" applyAlignment="1">
      <alignment horizontal="center" vertical="center"/>
    </xf>
    <xf numFmtId="0" fontId="28" fillId="0" borderId="18" xfId="0" applyFont="1" applyFill="1" applyBorder="1" applyAlignment="1">
      <alignment vertical="center" textRotation="180" shrinkToFit="1"/>
    </xf>
    <xf numFmtId="0" fontId="33" fillId="0" borderId="18" xfId="0" applyFont="1" applyBorder="1" applyAlignment="1">
      <alignment horizontal="left"/>
    </xf>
    <xf numFmtId="0" fontId="34" fillId="0" borderId="15" xfId="0" applyFont="1" applyFill="1" applyBorder="1" applyAlignment="1">
      <alignment horizontal="center" vertical="center" shrinkToFit="1"/>
    </xf>
    <xf numFmtId="0" fontId="34" fillId="0" borderId="19" xfId="0" applyFont="1" applyBorder="1">
      <alignment vertical="center"/>
    </xf>
    <xf numFmtId="0" fontId="33" fillId="0" borderId="18" xfId="0" applyFont="1" applyBorder="1" applyAlignment="1">
      <alignment horizontal="left" vertical="center"/>
    </xf>
    <xf numFmtId="0" fontId="34" fillId="0" borderId="17" xfId="0" applyFont="1" applyFill="1" applyBorder="1" applyAlignment="1">
      <alignment horizontal="center" vertical="center" shrinkToFit="1"/>
    </xf>
    <xf numFmtId="0" fontId="34" fillId="0" borderId="20" xfId="0" applyFont="1" applyBorder="1" applyAlignment="1">
      <alignment horizontal="right"/>
    </xf>
    <xf numFmtId="9" fontId="34" fillId="0" borderId="0" xfId="0" applyNumberFormat="1" applyFont="1" applyBorder="1">
      <alignment vertical="center"/>
    </xf>
    <xf numFmtId="0" fontId="34" fillId="0" borderId="27" xfId="0" applyFont="1" applyFill="1" applyBorder="1" applyAlignment="1">
      <alignment horizontal="center" vertical="center" shrinkToFit="1"/>
    </xf>
    <xf numFmtId="0" fontId="34" fillId="0" borderId="28" xfId="0" applyFont="1" applyBorder="1" applyAlignment="1">
      <alignment horizontal="right"/>
    </xf>
    <xf numFmtId="0" fontId="28" fillId="0" borderId="21" xfId="0" applyFont="1" applyFill="1" applyBorder="1" applyAlignment="1">
      <alignment vertical="center" textRotation="180" shrinkToFit="1"/>
    </xf>
    <xf numFmtId="0" fontId="33" fillId="0" borderId="21" xfId="0" applyFont="1" applyBorder="1" applyAlignment="1">
      <alignment horizontal="left"/>
    </xf>
    <xf numFmtId="0" fontId="33" fillId="0" borderId="17" xfId="0" applyFont="1" applyFill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9" fillId="0" borderId="0" xfId="0" applyFont="1" applyFill="1" applyBorder="1" applyAlignment="1">
      <alignment horizontal="left" vertical="center" wrapText="1"/>
    </xf>
    <xf numFmtId="176" fontId="29" fillId="0" borderId="0" xfId="0" applyNumberFormat="1" applyFont="1" applyBorder="1" applyAlignment="1">
      <alignment horizontal="center" vertical="center"/>
    </xf>
    <xf numFmtId="177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8" fillId="0" borderId="18" xfId="0" applyFont="1" applyBorder="1" applyAlignment="1">
      <alignment horizontal="left" vertical="center" wrapText="1" shrinkToFit="1"/>
    </xf>
    <xf numFmtId="0" fontId="29" fillId="0" borderId="15" xfId="0" applyFont="1" applyFill="1" applyBorder="1" applyAlignment="1">
      <alignment horizontal="center" vertical="center" shrinkToFit="1"/>
    </xf>
    <xf numFmtId="0" fontId="28" fillId="0" borderId="19" xfId="0" applyFont="1" applyBorder="1">
      <alignment vertical="center"/>
    </xf>
    <xf numFmtId="0" fontId="29" fillId="0" borderId="22" xfId="0" applyFont="1" applyBorder="1" applyAlignment="1">
      <alignment horizontal="center" vertical="center" shrinkToFit="1"/>
    </xf>
    <xf numFmtId="0" fontId="28" fillId="0" borderId="23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9" fontId="29" fillId="0" borderId="0" xfId="0" applyNumberFormat="1" applyFont="1" applyBorder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28" fillId="0" borderId="26" xfId="0" applyFont="1" applyBorder="1" applyAlignment="1">
      <alignment horizontal="left" vertical="center" shrinkToFit="1"/>
    </xf>
    <xf numFmtId="0" fontId="34" fillId="0" borderId="24" xfId="0" applyFont="1" applyFill="1" applyBorder="1" applyAlignment="1">
      <alignment horizontal="center" vertical="center" shrinkToFit="1"/>
    </xf>
    <xf numFmtId="0" fontId="28" fillId="0" borderId="25" xfId="0" applyFont="1" applyFill="1" applyBorder="1" applyAlignment="1">
      <alignment vertical="center" textRotation="180" shrinkToFit="1"/>
    </xf>
    <xf numFmtId="0" fontId="28" fillId="0" borderId="25" xfId="0" applyFont="1" applyBorder="1" applyAlignment="1">
      <alignment horizontal="left" vertical="center" shrinkToFit="1"/>
    </xf>
    <xf numFmtId="0" fontId="33" fillId="0" borderId="25" xfId="0" applyFont="1" applyBorder="1" applyAlignment="1">
      <alignment horizontal="left" vertical="center"/>
    </xf>
    <xf numFmtId="0" fontId="33" fillId="0" borderId="3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shrinkToFit="1"/>
    </xf>
    <xf numFmtId="0" fontId="29" fillId="0" borderId="0" xfId="0" applyFont="1" applyBorder="1" applyAlignment="1">
      <alignment horizontal="right" vertical="top"/>
    </xf>
    <xf numFmtId="0" fontId="29" fillId="0" borderId="0" xfId="0" applyFont="1">
      <alignment vertical="center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Fill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Fill="1">
      <alignment vertical="center"/>
    </xf>
    <xf numFmtId="0" fontId="33" fillId="0" borderId="0" xfId="0" applyFont="1" applyAlignment="1">
      <alignment horizontal="center" vertical="center"/>
    </xf>
    <xf numFmtId="0" fontId="33" fillId="0" borderId="18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 shrinkToFit="1"/>
    </xf>
    <xf numFmtId="0" fontId="38" fillId="0" borderId="11" xfId="0" applyFont="1" applyFill="1" applyBorder="1" applyAlignment="1">
      <alignment horizontal="center" vertical="center" textRotation="255"/>
    </xf>
    <xf numFmtId="0" fontId="40" fillId="0" borderId="18" xfId="0" applyFont="1" applyBorder="1" applyAlignment="1">
      <alignment horizontal="left" vertical="center" shrinkToFit="1"/>
    </xf>
    <xf numFmtId="0" fontId="40" fillId="0" borderId="18" xfId="0" applyFont="1" applyFill="1" applyBorder="1" applyAlignment="1">
      <alignment horizontal="left" vertical="center" shrinkToFit="1"/>
    </xf>
    <xf numFmtId="0" fontId="28" fillId="0" borderId="32" xfId="0" applyFont="1" applyBorder="1" applyAlignment="1">
      <alignment horizontal="left" vertical="center" shrinkToFit="1"/>
    </xf>
    <xf numFmtId="0" fontId="28" fillId="0" borderId="32" xfId="0" applyFont="1" applyFill="1" applyBorder="1" applyAlignment="1">
      <alignment horizontal="left" vertical="center" shrinkToFit="1"/>
    </xf>
    <xf numFmtId="0" fontId="28" fillId="0" borderId="20" xfId="0" applyFont="1" applyBorder="1" applyAlignment="1">
      <alignment horizontal="left" vertical="center" shrinkToFit="1"/>
    </xf>
    <xf numFmtId="0" fontId="28" fillId="0" borderId="33" xfId="0" applyFont="1" applyFill="1" applyBorder="1" applyAlignment="1">
      <alignment vertical="center" textRotation="180" shrinkToFit="1"/>
    </xf>
    <xf numFmtId="0" fontId="22" fillId="0" borderId="32" xfId="0" applyFont="1" applyBorder="1" applyAlignment="1">
      <alignment horizontal="left" vertical="center" shrinkToFit="1"/>
    </xf>
    <xf numFmtId="0" fontId="22" fillId="0" borderId="20" xfId="0" applyFont="1" applyFill="1" applyBorder="1" applyAlignment="1">
      <alignment vertical="center" textRotation="180" shrinkToFit="1"/>
    </xf>
    <xf numFmtId="0" fontId="22" fillId="24" borderId="21" xfId="0" applyFont="1" applyFill="1" applyBorder="1" applyAlignment="1">
      <alignment horizontal="center" vertical="center" shrinkToFit="1"/>
    </xf>
    <xf numFmtId="0" fontId="41" fillId="24" borderId="16" xfId="0" applyFont="1" applyFill="1" applyBorder="1" applyAlignment="1">
      <alignment horizontal="center" vertical="center" shrinkToFit="1"/>
    </xf>
    <xf numFmtId="0" fontId="33" fillId="0" borderId="34" xfId="0" applyFont="1" applyFill="1" applyBorder="1">
      <alignment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right"/>
    </xf>
    <xf numFmtId="0" fontId="33" fillId="0" borderId="18" xfId="0" applyFont="1" applyFill="1" applyBorder="1" applyAlignment="1">
      <alignment horizontal="center" vertical="center" shrinkToFit="1"/>
    </xf>
    <xf numFmtId="0" fontId="33" fillId="0" borderId="32" xfId="0" applyFont="1" applyFill="1" applyBorder="1">
      <alignment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left" vertical="center"/>
    </xf>
    <xf numFmtId="0" fontId="33" fillId="0" borderId="21" xfId="0" applyFont="1" applyFill="1" applyBorder="1" applyAlignment="1">
      <alignment horizontal="left"/>
    </xf>
    <xf numFmtId="0" fontId="33" fillId="0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left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left"/>
    </xf>
    <xf numFmtId="0" fontId="41" fillId="0" borderId="18" xfId="0" applyFont="1" applyBorder="1" applyAlignment="1">
      <alignment horizontal="left" vertical="center" shrinkToFit="1"/>
    </xf>
    <xf numFmtId="0" fontId="28" fillId="0" borderId="33" xfId="0" applyFont="1" applyBorder="1">
      <alignment vertical="center"/>
    </xf>
    <xf numFmtId="0" fontId="28" fillId="0" borderId="20" xfId="0" applyFont="1" applyFill="1" applyBorder="1" applyAlignment="1">
      <alignment vertical="center" shrinkToFit="1"/>
    </xf>
    <xf numFmtId="0" fontId="28" fillId="0" borderId="33" xfId="0" applyFont="1" applyBorder="1" applyAlignment="1">
      <alignment horizontal="left" vertical="center" shrinkToFit="1"/>
    </xf>
    <xf numFmtId="0" fontId="33" fillId="25" borderId="32" xfId="0" applyFont="1" applyFill="1" applyBorder="1">
      <alignment vertical="center"/>
    </xf>
    <xf numFmtId="0" fontId="33" fillId="25" borderId="32" xfId="0" applyFont="1" applyFill="1" applyBorder="1" applyAlignment="1">
      <alignment horizontal="right"/>
    </xf>
    <xf numFmtId="0" fontId="22" fillId="26" borderId="16" xfId="0" applyFont="1" applyFill="1" applyBorder="1" applyAlignment="1">
      <alignment horizontal="center" vertical="center" shrinkToFit="1"/>
    </xf>
    <xf numFmtId="0" fontId="42" fillId="0" borderId="18" xfId="0" applyFont="1" applyBorder="1" applyAlignment="1">
      <alignment horizontal="left" vertical="center" shrinkToFit="1"/>
    </xf>
    <xf numFmtId="0" fontId="22" fillId="0" borderId="18" xfId="0" applyFont="1" applyFill="1" applyBorder="1" applyAlignment="1">
      <alignment vertical="center" shrinkToFit="1"/>
    </xf>
    <xf numFmtId="0" fontId="28" fillId="0" borderId="20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34" fillId="0" borderId="0" xfId="0" applyFont="1" applyBorder="1" applyAlignment="1">
      <alignment vertical="center" shrinkToFit="1"/>
    </xf>
    <xf numFmtId="0" fontId="34" fillId="0" borderId="35" xfId="0" applyFont="1" applyFill="1" applyBorder="1" applyAlignment="1">
      <alignment horizontal="center" vertical="center" shrinkToFit="1"/>
    </xf>
    <xf numFmtId="0" fontId="34" fillId="0" borderId="36" xfId="0" applyFont="1" applyBorder="1" applyAlignment="1">
      <alignment horizontal="right"/>
    </xf>
    <xf numFmtId="0" fontId="28" fillId="0" borderId="37" xfId="0" applyFont="1" applyFill="1" applyBorder="1">
      <alignment vertical="center"/>
    </xf>
    <xf numFmtId="0" fontId="28" fillId="0" borderId="38" xfId="0" applyFont="1" applyFill="1" applyBorder="1" applyAlignment="1">
      <alignment vertical="center" textRotation="180" shrinkToFit="1"/>
    </xf>
    <xf numFmtId="0" fontId="28" fillId="0" borderId="38" xfId="0" applyFont="1" applyBorder="1" applyAlignment="1">
      <alignment horizontal="left" vertical="center" shrinkToFit="1"/>
    </xf>
    <xf numFmtId="0" fontId="56" fillId="0" borderId="25" xfId="0" applyFont="1" applyBorder="1" applyAlignment="1">
      <alignment horizontal="left" vertical="center" shrinkToFit="1"/>
    </xf>
    <xf numFmtId="0" fontId="56" fillId="0" borderId="18" xfId="0" applyFont="1" applyBorder="1" applyAlignment="1">
      <alignment horizontal="left" vertical="center" shrinkToFit="1"/>
    </xf>
    <xf numFmtId="0" fontId="56" fillId="0" borderId="18" xfId="0" applyFont="1" applyFill="1" applyBorder="1" applyAlignment="1">
      <alignment horizontal="left" vertical="center" shrinkToFit="1"/>
    </xf>
    <xf numFmtId="0" fontId="28" fillId="0" borderId="18" xfId="0" applyFont="1" applyFill="1" applyBorder="1" applyAlignment="1">
      <alignment vertical="center" shrinkToFit="1"/>
    </xf>
    <xf numFmtId="0" fontId="57" fillId="0" borderId="18" xfId="0" applyFont="1" applyFill="1" applyBorder="1" applyAlignment="1">
      <alignment vertical="center" shrinkToFit="1"/>
    </xf>
    <xf numFmtId="0" fontId="43" fillId="0" borderId="18" xfId="0" applyFont="1" applyBorder="1" applyAlignment="1">
      <alignment horizontal="left" vertical="center" shrinkToFit="1"/>
    </xf>
    <xf numFmtId="0" fontId="49" fillId="0" borderId="18" xfId="0" applyFont="1" applyBorder="1" applyAlignment="1">
      <alignment horizontal="left" vertical="center" shrinkToFit="1"/>
    </xf>
    <xf numFmtId="0" fontId="35" fillId="0" borderId="0" xfId="0" applyFont="1" applyAlignment="1">
      <alignment vertical="center"/>
    </xf>
    <xf numFmtId="0" fontId="57" fillId="0" borderId="18" xfId="0" applyFont="1" applyBorder="1" applyAlignment="1">
      <alignment horizontal="left" vertical="center" shrinkToFit="1"/>
    </xf>
    <xf numFmtId="0" fontId="58" fillId="0" borderId="18" xfId="0" applyFont="1" applyBorder="1" applyAlignment="1">
      <alignment horizontal="left" vertical="center" shrinkToFit="1"/>
    </xf>
    <xf numFmtId="0" fontId="59" fillId="0" borderId="18" xfId="0" applyFont="1" applyBorder="1" applyAlignment="1">
      <alignment horizontal="left" vertical="center" shrinkToFit="1"/>
    </xf>
    <xf numFmtId="0" fontId="56" fillId="0" borderId="33" xfId="0" applyFont="1" applyBorder="1" applyAlignment="1">
      <alignment horizontal="left" vertical="center" shrinkToFit="1"/>
    </xf>
    <xf numFmtId="0" fontId="60" fillId="0" borderId="18" xfId="0" applyFont="1" applyFill="1" applyBorder="1" applyAlignment="1">
      <alignment horizontal="left" vertical="center" shrinkToFit="1"/>
    </xf>
    <xf numFmtId="0" fontId="60" fillId="0" borderId="39" xfId="0" applyFont="1" applyBorder="1" applyAlignment="1">
      <alignment horizontal="left" vertical="center" shrinkToFit="1"/>
    </xf>
    <xf numFmtId="0" fontId="58" fillId="0" borderId="18" xfId="0" applyFont="1" applyFill="1" applyBorder="1" applyAlignment="1">
      <alignment horizontal="left" vertical="center" shrinkToFit="1"/>
    </xf>
    <xf numFmtId="0" fontId="58" fillId="0" borderId="18" xfId="0" applyFont="1" applyFill="1" applyBorder="1" applyAlignment="1">
      <alignment vertical="center" textRotation="180" shrinkToFit="1"/>
    </xf>
    <xf numFmtId="0" fontId="34" fillId="0" borderId="40" xfId="0" applyFont="1" applyFill="1" applyBorder="1">
      <alignment vertical="center"/>
    </xf>
    <xf numFmtId="0" fontId="53" fillId="0" borderId="18" xfId="0" applyFont="1" applyBorder="1" applyAlignment="1">
      <alignment horizontal="left" vertical="center" shrinkToFit="1"/>
    </xf>
    <xf numFmtId="0" fontId="28" fillId="0" borderId="18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6" fillId="0" borderId="33" xfId="0" applyFont="1" applyBorder="1">
      <alignment vertical="center"/>
    </xf>
    <xf numFmtId="0" fontId="85" fillId="0" borderId="18" xfId="0" applyFont="1" applyFill="1" applyBorder="1" applyAlignment="1">
      <alignment horizontal="left" vertical="center" shrinkToFit="1"/>
    </xf>
    <xf numFmtId="0" fontId="85" fillId="0" borderId="25" xfId="0" applyFont="1" applyFill="1" applyBorder="1" applyAlignment="1">
      <alignment vertical="center" shrinkToFit="1"/>
    </xf>
    <xf numFmtId="0" fontId="85" fillId="0" borderId="18" xfId="0" applyFont="1" applyBorder="1" applyAlignment="1">
      <alignment horizontal="left" vertical="center" shrinkToFit="1"/>
    </xf>
    <xf numFmtId="0" fontId="62" fillId="27" borderId="0" xfId="20" applyFont="1" applyFill="1"/>
    <xf numFmtId="0" fontId="65" fillId="27" borderId="41" xfId="20" applyFont="1" applyFill="1" applyBorder="1"/>
    <xf numFmtId="0" fontId="65" fillId="27" borderId="42" xfId="20" applyFont="1" applyFill="1" applyBorder="1"/>
    <xf numFmtId="0" fontId="65" fillId="27" borderId="43" xfId="20" applyFont="1" applyFill="1" applyBorder="1"/>
    <xf numFmtId="0" fontId="65" fillId="27" borderId="44" xfId="20" applyFont="1" applyFill="1" applyBorder="1"/>
    <xf numFmtId="0" fontId="65" fillId="27" borderId="45" xfId="20" applyFont="1" applyFill="1" applyBorder="1"/>
    <xf numFmtId="0" fontId="65" fillId="27" borderId="46" xfId="20" applyFont="1" applyFill="1" applyBorder="1"/>
    <xf numFmtId="0" fontId="65" fillId="27" borderId="47" xfId="20" applyFont="1" applyFill="1" applyBorder="1"/>
    <xf numFmtId="0" fontId="65" fillId="27" borderId="48" xfId="20" applyFont="1" applyFill="1" applyBorder="1"/>
    <xf numFmtId="0" fontId="65" fillId="27" borderId="49" xfId="20" applyFont="1" applyFill="1" applyBorder="1"/>
    <xf numFmtId="0" fontId="65" fillId="27" borderId="50" xfId="20" applyFont="1" applyFill="1" applyBorder="1"/>
    <xf numFmtId="0" fontId="22" fillId="0" borderId="0" xfId="0" applyFont="1" applyFill="1">
      <alignment vertical="center"/>
    </xf>
    <xf numFmtId="0" fontId="3" fillId="27" borderId="0" xfId="20" applyFill="1"/>
    <xf numFmtId="0" fontId="3" fillId="27" borderId="0" xfId="20" applyFill="1" applyAlignment="1"/>
    <xf numFmtId="0" fontId="3" fillId="27" borderId="0" xfId="20" applyFill="1" applyBorder="1"/>
    <xf numFmtId="0" fontId="48" fillId="27" borderId="0" xfId="20" applyFont="1" applyFill="1"/>
    <xf numFmtId="0" fontId="45" fillId="27" borderId="0" xfId="20" applyFont="1" applyFill="1"/>
    <xf numFmtId="0" fontId="61" fillId="27" borderId="0" xfId="20" applyFont="1" applyFill="1"/>
    <xf numFmtId="0" fontId="63" fillId="27" borderId="0" xfId="20" applyFont="1" applyFill="1"/>
    <xf numFmtId="0" fontId="0" fillId="27" borderId="0" xfId="0" applyFill="1">
      <alignment vertical="center"/>
    </xf>
    <xf numFmtId="0" fontId="39" fillId="27" borderId="0" xfId="0" applyFont="1" applyFill="1" applyBorder="1" applyAlignment="1">
      <alignment horizontal="left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8" xfId="0" applyFont="1" applyBorder="1" applyAlignment="1">
      <alignment horizontal="left" vertical="center" shrinkToFit="1"/>
    </xf>
    <xf numFmtId="0" fontId="64" fillId="27" borderId="0" xfId="0" applyFont="1" applyFill="1" applyBorder="1" applyAlignment="1">
      <alignment horizontal="center" vertical="center" shrinkToFit="1"/>
    </xf>
    <xf numFmtId="0" fontId="64" fillId="27" borderId="51" xfId="0" applyFont="1" applyFill="1" applyBorder="1" applyAlignment="1">
      <alignment horizontal="center" vertical="center" shrinkToFit="1"/>
    </xf>
    <xf numFmtId="0" fontId="64" fillId="27" borderId="52" xfId="0" applyFont="1" applyFill="1" applyBorder="1" applyAlignment="1">
      <alignment horizontal="center" vertical="center" shrinkToFit="1"/>
    </xf>
    <xf numFmtId="0" fontId="65" fillId="27" borderId="53" xfId="20" applyFont="1" applyFill="1" applyBorder="1"/>
    <xf numFmtId="0" fontId="28" fillId="25" borderId="18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86" fillId="0" borderId="18" xfId="0" applyFont="1" applyFill="1" applyBorder="1" applyAlignment="1">
      <alignment horizontal="left" vertical="center" shrinkToFit="1"/>
    </xf>
    <xf numFmtId="0" fontId="45" fillId="0" borderId="0" xfId="20" applyFont="1" applyFill="1"/>
    <xf numFmtId="0" fontId="54" fillId="0" borderId="54" xfId="20" applyFont="1" applyFill="1" applyBorder="1"/>
    <xf numFmtId="0" fontId="54" fillId="0" borderId="41" xfId="20" applyFont="1" applyFill="1" applyBorder="1"/>
    <xf numFmtId="0" fontId="54" fillId="0" borderId="55" xfId="20" applyFont="1" applyFill="1" applyBorder="1"/>
    <xf numFmtId="0" fontId="54" fillId="0" borderId="42" xfId="20" applyFont="1" applyFill="1" applyBorder="1"/>
    <xf numFmtId="0" fontId="54" fillId="0" borderId="44" xfId="20" applyFont="1" applyFill="1" applyBorder="1"/>
    <xf numFmtId="0" fontId="54" fillId="0" borderId="45" xfId="20" applyFont="1" applyFill="1" applyBorder="1"/>
    <xf numFmtId="0" fontId="54" fillId="0" borderId="46" xfId="20" applyFont="1" applyFill="1" applyBorder="1"/>
    <xf numFmtId="0" fontId="55" fillId="0" borderId="43" xfId="20" applyFont="1" applyFill="1" applyBorder="1"/>
    <xf numFmtId="0" fontId="55" fillId="0" borderId="41" xfId="20" applyFont="1" applyFill="1" applyBorder="1"/>
    <xf numFmtId="0" fontId="55" fillId="0" borderId="42" xfId="20" applyFont="1" applyFill="1" applyBorder="1"/>
    <xf numFmtId="0" fontId="55" fillId="0" borderId="45" xfId="20" applyFont="1" applyFill="1" applyBorder="1"/>
    <xf numFmtId="0" fontId="55" fillId="0" borderId="46" xfId="20" applyFont="1" applyFill="1" applyBorder="1"/>
    <xf numFmtId="0" fontId="0" fillId="0" borderId="0" xfId="20" applyFont="1" applyFill="1" applyAlignment="1"/>
    <xf numFmtId="0" fontId="54" fillId="0" borderId="56" xfId="20" applyFont="1" applyFill="1" applyBorder="1"/>
    <xf numFmtId="0" fontId="54" fillId="0" borderId="39" xfId="20" applyFont="1" applyFill="1" applyBorder="1"/>
    <xf numFmtId="0" fontId="54" fillId="0" borderId="57" xfId="20" applyFont="1" applyFill="1" applyBorder="1"/>
    <xf numFmtId="0" fontId="54" fillId="0" borderId="47" xfId="20" applyFont="1" applyFill="1" applyBorder="1"/>
    <xf numFmtId="0" fontId="0" fillId="0" borderId="0" xfId="20" applyFont="1" applyFill="1"/>
    <xf numFmtId="0" fontId="48" fillId="0" borderId="0" xfId="20" applyFont="1" applyFill="1"/>
    <xf numFmtId="0" fontId="55" fillId="0" borderId="54" xfId="20" applyFont="1" applyFill="1" applyBorder="1"/>
    <xf numFmtId="0" fontId="54" fillId="0" borderId="53" xfId="20" applyFont="1" applyFill="1" applyBorder="1"/>
    <xf numFmtId="0" fontId="55" fillId="0" borderId="44" xfId="20" applyFont="1" applyFill="1" applyBorder="1"/>
    <xf numFmtId="0" fontId="72" fillId="27" borderId="0" xfId="20" applyFont="1" applyFill="1"/>
    <xf numFmtId="0" fontId="72" fillId="27" borderId="0" xfId="20" applyFont="1" applyFill="1" applyAlignment="1"/>
    <xf numFmtId="0" fontId="72" fillId="27" borderId="0" xfId="20" applyFont="1" applyFill="1" applyBorder="1"/>
    <xf numFmtId="0" fontId="74" fillId="27" borderId="0" xfId="20" applyFont="1" applyFill="1" applyAlignment="1"/>
    <xf numFmtId="0" fontId="74" fillId="27" borderId="0" xfId="20" applyFont="1" applyFill="1"/>
    <xf numFmtId="0" fontId="74" fillId="0" borderId="0" xfId="20" applyFont="1" applyFill="1" applyAlignment="1"/>
    <xf numFmtId="0" fontId="74" fillId="0" borderId="0" xfId="20" applyFont="1" applyFill="1"/>
    <xf numFmtId="0" fontId="72" fillId="0" borderId="0" xfId="20" applyFont="1" applyFill="1" applyAlignment="1"/>
    <xf numFmtId="0" fontId="72" fillId="0" borderId="0" xfId="20" applyFont="1" applyFill="1"/>
    <xf numFmtId="0" fontId="75" fillId="27" borderId="0" xfId="20" applyFont="1" applyFill="1"/>
    <xf numFmtId="0" fontId="76" fillId="27" borderId="0" xfId="20" applyFont="1" applyFill="1"/>
    <xf numFmtId="0" fontId="78" fillId="27" borderId="0" xfId="20" applyFont="1" applyFill="1"/>
    <xf numFmtId="0" fontId="77" fillId="27" borderId="52" xfId="0" applyFont="1" applyFill="1" applyBorder="1" applyAlignment="1">
      <alignment horizontal="center" vertical="center" shrinkToFit="1"/>
    </xf>
    <xf numFmtId="0" fontId="77" fillId="27" borderId="0" xfId="0" applyFont="1" applyFill="1" applyBorder="1" applyAlignment="1">
      <alignment horizontal="center" vertical="center" shrinkToFit="1"/>
    </xf>
    <xf numFmtId="0" fontId="77" fillId="27" borderId="51" xfId="0" applyFont="1" applyFill="1" applyBorder="1" applyAlignment="1">
      <alignment horizontal="center" vertical="center" shrinkToFit="1"/>
    </xf>
    <xf numFmtId="0" fontId="80" fillId="27" borderId="0" xfId="20" applyFont="1" applyFill="1"/>
    <xf numFmtId="0" fontId="72" fillId="27" borderId="0" xfId="0" applyFont="1" applyFill="1">
      <alignment vertical="center"/>
    </xf>
    <xf numFmtId="0" fontId="3" fillId="27" borderId="0" xfId="20" applyFill="1" applyBorder="1" applyAlignment="1"/>
    <xf numFmtId="0" fontId="48" fillId="27" borderId="0" xfId="20" applyFont="1" applyFill="1" applyBorder="1"/>
    <xf numFmtId="0" fontId="0" fillId="0" borderId="0" xfId="20" applyFont="1" applyFill="1" applyBorder="1" applyAlignment="1"/>
    <xf numFmtId="0" fontId="45" fillId="0" borderId="0" xfId="20" applyFont="1" applyFill="1" applyBorder="1"/>
    <xf numFmtId="0" fontId="0" fillId="0" borderId="0" xfId="20" applyFont="1" applyFill="1" applyBorder="1"/>
    <xf numFmtId="0" fontId="48" fillId="0" borderId="0" xfId="20" applyFont="1" applyFill="1" applyBorder="1"/>
    <xf numFmtId="0" fontId="62" fillId="27" borderId="0" xfId="20" applyFont="1" applyFill="1" applyBorder="1"/>
    <xf numFmtId="0" fontId="63" fillId="27" borderId="0" xfId="20" applyFont="1" applyFill="1" applyBorder="1"/>
    <xf numFmtId="0" fontId="61" fillId="27" borderId="0" xfId="20" applyFont="1" applyFill="1" applyBorder="1"/>
    <xf numFmtId="0" fontId="45" fillId="27" borderId="0" xfId="20" applyFont="1" applyFill="1" applyBorder="1"/>
    <xf numFmtId="0" fontId="85" fillId="0" borderId="18" xfId="0" applyFont="1" applyFill="1" applyBorder="1" applyAlignment="1">
      <alignment vertical="center" textRotation="180" shrinkToFit="1"/>
    </xf>
    <xf numFmtId="0" fontId="28" fillId="0" borderId="18" xfId="0" applyFont="1" applyFill="1" applyBorder="1" applyAlignment="1">
      <alignment horizontal="left" vertical="center" wrapText="1" shrinkToFit="1"/>
    </xf>
    <xf numFmtId="0" fontId="33" fillId="0" borderId="15" xfId="0" applyFont="1" applyFill="1" applyBorder="1" applyAlignment="1">
      <alignment horizontal="center"/>
    </xf>
    <xf numFmtId="0" fontId="88" fillId="0" borderId="0" xfId="0" applyFont="1" applyFill="1">
      <alignment vertical="center"/>
    </xf>
    <xf numFmtId="0" fontId="87" fillId="0" borderId="18" xfId="0" applyFont="1" applyFill="1" applyBorder="1" applyAlignment="1">
      <alignment horizontal="left" vertical="center" shrinkToFit="1"/>
    </xf>
    <xf numFmtId="0" fontId="28" fillId="0" borderId="21" xfId="0" applyFont="1" applyFill="1" applyBorder="1" applyAlignment="1">
      <alignment horizontal="left" vertical="center" shrinkToFit="1"/>
    </xf>
    <xf numFmtId="0" fontId="33" fillId="0" borderId="67" xfId="0" applyFont="1" applyFill="1" applyBorder="1" applyAlignment="1">
      <alignment horizontal="center" vertical="center"/>
    </xf>
    <xf numFmtId="0" fontId="33" fillId="0" borderId="68" xfId="0" applyFont="1" applyFill="1" applyBorder="1" applyAlignment="1">
      <alignment horizontal="left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32" xfId="0" applyFont="1" applyBorder="1" applyAlignment="1">
      <alignment horizontal="center" vertical="center" shrinkToFit="1"/>
    </xf>
    <xf numFmtId="0" fontId="33" fillId="0" borderId="32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/>
    </xf>
    <xf numFmtId="0" fontId="33" fillId="0" borderId="32" xfId="0" applyFont="1" applyBorder="1" applyAlignment="1">
      <alignment horizontal="left" vertical="center"/>
    </xf>
    <xf numFmtId="0" fontId="33" fillId="0" borderId="32" xfId="0" applyFont="1" applyBorder="1" applyAlignment="1">
      <alignment horizontal="left"/>
    </xf>
    <xf numFmtId="0" fontId="33" fillId="0" borderId="48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 shrinkToFit="1"/>
    </xf>
    <xf numFmtId="0" fontId="33" fillId="0" borderId="33" xfId="0" applyFont="1" applyBorder="1" applyAlignment="1">
      <alignment horizontal="center"/>
    </xf>
    <xf numFmtId="0" fontId="33" fillId="0" borderId="33" xfId="0" applyFont="1" applyBorder="1" applyAlignment="1">
      <alignment horizontal="left" vertical="center"/>
    </xf>
    <xf numFmtId="0" fontId="33" fillId="0" borderId="39" xfId="0" applyFont="1" applyBorder="1" applyAlignment="1">
      <alignment horizontal="left"/>
    </xf>
    <xf numFmtId="0" fontId="28" fillId="24" borderId="21" xfId="0" applyFont="1" applyFill="1" applyBorder="1" applyAlignment="1">
      <alignment horizontal="center" vertical="center" shrinkToFit="1"/>
    </xf>
    <xf numFmtId="0" fontId="27" fillId="24" borderId="21" xfId="0" applyFont="1" applyFill="1" applyBorder="1" applyAlignment="1">
      <alignment horizontal="center" vertical="center" wrapText="1" shrinkToFit="1"/>
    </xf>
    <xf numFmtId="0" fontId="28" fillId="0" borderId="68" xfId="0" applyFont="1" applyBorder="1" applyAlignment="1">
      <alignment horizontal="left" vertical="center" shrinkToFit="1"/>
    </xf>
    <xf numFmtId="0" fontId="28" fillId="0" borderId="68" xfId="0" applyFont="1" applyFill="1" applyBorder="1" applyAlignment="1">
      <alignment vertical="center" textRotation="180" shrinkToFit="1"/>
    </xf>
    <xf numFmtId="0" fontId="22" fillId="0" borderId="18" xfId="0" applyFont="1" applyBorder="1" applyAlignment="1">
      <alignment horizontal="center" vertical="center" shrinkToFit="1"/>
    </xf>
    <xf numFmtId="0" fontId="55" fillId="0" borderId="47" xfId="20" applyFont="1" applyFill="1" applyBorder="1"/>
    <xf numFmtId="0" fontId="55" fillId="0" borderId="53" xfId="20" applyFont="1" applyFill="1" applyBorder="1"/>
    <xf numFmtId="0" fontId="86" fillId="0" borderId="18" xfId="0" applyFont="1" applyBorder="1" applyAlignment="1">
      <alignment horizontal="left" vertical="center" shrinkToFit="1"/>
    </xf>
    <xf numFmtId="0" fontId="28" fillId="0" borderId="70" xfId="0" applyFont="1" applyBorder="1" applyAlignment="1">
      <alignment horizontal="left" vertical="center" shrinkToFit="1"/>
    </xf>
    <xf numFmtId="0" fontId="28" fillId="0" borderId="71" xfId="0" applyFont="1" applyBorder="1" applyAlignment="1">
      <alignment horizontal="left" vertical="center" shrinkToFit="1"/>
    </xf>
    <xf numFmtId="0" fontId="28" fillId="0" borderId="70" xfId="0" applyFont="1" applyFill="1" applyBorder="1" applyAlignment="1">
      <alignment horizontal="left" vertical="center" shrinkToFit="1"/>
    </xf>
    <xf numFmtId="0" fontId="28" fillId="0" borderId="71" xfId="0" applyFont="1" applyFill="1" applyBorder="1" applyAlignment="1">
      <alignment horizontal="center" vertical="center" shrinkToFit="1"/>
    </xf>
    <xf numFmtId="0" fontId="28" fillId="0" borderId="71" xfId="0" applyFont="1" applyFill="1" applyBorder="1" applyAlignment="1">
      <alignment vertical="center" textRotation="180" shrinkToFit="1"/>
    </xf>
    <xf numFmtId="0" fontId="28" fillId="0" borderId="20" xfId="0" applyFont="1" applyFill="1" applyBorder="1" applyAlignment="1">
      <alignment vertical="center" textRotation="180" shrinkToFit="1"/>
    </xf>
    <xf numFmtId="0" fontId="64" fillId="27" borderId="52" xfId="0" applyFont="1" applyFill="1" applyBorder="1" applyAlignment="1">
      <alignment horizontal="center" vertical="center" shrinkToFit="1"/>
    </xf>
    <xf numFmtId="0" fontId="64" fillId="27" borderId="0" xfId="0" applyFont="1" applyFill="1" applyBorder="1" applyAlignment="1">
      <alignment horizontal="center" vertical="center" shrinkToFit="1"/>
    </xf>
    <xf numFmtId="0" fontId="64" fillId="27" borderId="51" xfId="0" applyFont="1" applyFill="1" applyBorder="1" applyAlignment="1">
      <alignment horizontal="center" vertical="center" shrinkToFit="1"/>
    </xf>
    <xf numFmtId="0" fontId="39" fillId="27" borderId="0" xfId="0" applyFont="1" applyFill="1" applyBorder="1" applyAlignment="1">
      <alignment horizontal="left" shrinkToFit="1"/>
    </xf>
    <xf numFmtId="0" fontId="94" fillId="27" borderId="0" xfId="20" applyFont="1" applyFill="1" applyAlignment="1"/>
    <xf numFmtId="0" fontId="94" fillId="27" borderId="0" xfId="20" applyFont="1" applyFill="1" applyBorder="1" applyAlignment="1"/>
    <xf numFmtId="0" fontId="94" fillId="27" borderId="0" xfId="20" applyFont="1" applyFill="1" applyBorder="1"/>
    <xf numFmtId="0" fontId="94" fillId="27" borderId="0" xfId="20" applyFont="1" applyFill="1"/>
    <xf numFmtId="0" fontId="94" fillId="0" borderId="0" xfId="20" applyFont="1" applyFill="1" applyAlignment="1"/>
    <xf numFmtId="0" fontId="94" fillId="0" borderId="0" xfId="20" applyFont="1" applyFill="1" applyBorder="1" applyAlignment="1"/>
    <xf numFmtId="0" fontId="94" fillId="0" borderId="0" xfId="20" applyFont="1" applyFill="1" applyBorder="1"/>
    <xf numFmtId="0" fontId="94" fillId="0" borderId="0" xfId="20" applyFont="1" applyFill="1"/>
    <xf numFmtId="0" fontId="96" fillId="0" borderId="0" xfId="20" applyFont="1" applyFill="1" applyAlignment="1"/>
    <xf numFmtId="0" fontId="96" fillId="0" borderId="0" xfId="20" applyFont="1" applyFill="1" applyBorder="1" applyAlignment="1"/>
    <xf numFmtId="0" fontId="96" fillId="0" borderId="0" xfId="20" applyFont="1" applyFill="1" applyBorder="1"/>
    <xf numFmtId="0" fontId="96" fillId="0" borderId="0" xfId="20" applyFont="1" applyFill="1"/>
    <xf numFmtId="0" fontId="98" fillId="0" borderId="18" xfId="0" applyFont="1" applyFill="1" applyBorder="1" applyAlignment="1">
      <alignment horizontal="left" vertical="center" shrinkToFit="1"/>
    </xf>
    <xf numFmtId="0" fontId="98" fillId="0" borderId="18" xfId="0" applyFont="1" applyBorder="1" applyAlignment="1">
      <alignment horizontal="left" vertical="center" shrinkToFit="1"/>
    </xf>
    <xf numFmtId="0" fontId="98" fillId="0" borderId="18" xfId="0" applyFont="1" applyFill="1" applyBorder="1" applyAlignment="1">
      <alignment vertical="center" textRotation="180" shrinkToFit="1"/>
    </xf>
    <xf numFmtId="0" fontId="49" fillId="25" borderId="18" xfId="0" applyFont="1" applyFill="1" applyBorder="1" applyAlignment="1">
      <alignment horizontal="left" vertical="center" shrinkToFit="1"/>
    </xf>
    <xf numFmtId="0" fontId="98" fillId="0" borderId="18" xfId="0" applyFont="1" applyFill="1" applyBorder="1" applyAlignment="1">
      <alignment vertical="center" shrinkToFit="1"/>
    </xf>
    <xf numFmtId="0" fontId="101" fillId="0" borderId="56" xfId="20" applyFont="1" applyFill="1" applyBorder="1"/>
    <xf numFmtId="0" fontId="101" fillId="0" borderId="39" xfId="20" applyFont="1" applyFill="1" applyBorder="1"/>
    <xf numFmtId="0" fontId="101" fillId="0" borderId="57" xfId="20" applyFont="1" applyFill="1" applyBorder="1"/>
    <xf numFmtId="0" fontId="101" fillId="0" borderId="54" xfId="20" applyFont="1" applyFill="1" applyBorder="1"/>
    <xf numFmtId="0" fontId="101" fillId="0" borderId="55" xfId="20" applyFont="1" applyFill="1" applyBorder="1"/>
    <xf numFmtId="0" fontId="101" fillId="0" borderId="47" xfId="20" applyFont="1" applyFill="1" applyBorder="1"/>
    <xf numFmtId="0" fontId="101" fillId="0" borderId="41" xfId="20" applyFont="1" applyFill="1" applyBorder="1"/>
    <xf numFmtId="0" fontId="101" fillId="0" borderId="42" xfId="20" applyFont="1" applyFill="1" applyBorder="1"/>
    <xf numFmtId="0" fontId="101" fillId="0" borderId="44" xfId="20" applyFont="1" applyFill="1" applyBorder="1"/>
    <xf numFmtId="0" fontId="101" fillId="0" borderId="45" xfId="20" applyFont="1" applyFill="1" applyBorder="1"/>
    <xf numFmtId="0" fontId="101" fillId="0" borderId="46" xfId="20" applyFont="1" applyFill="1" applyBorder="1"/>
    <xf numFmtId="0" fontId="102" fillId="0" borderId="54" xfId="20" applyFont="1" applyFill="1" applyBorder="1"/>
    <xf numFmtId="0" fontId="102" fillId="0" borderId="41" xfId="20" applyFont="1" applyFill="1" applyBorder="1"/>
    <xf numFmtId="0" fontId="102" fillId="0" borderId="42" xfId="20" applyFont="1" applyFill="1" applyBorder="1"/>
    <xf numFmtId="0" fontId="102" fillId="0" borderId="43" xfId="20" applyFont="1" applyFill="1" applyBorder="1"/>
    <xf numFmtId="0" fontId="101" fillId="0" borderId="53" xfId="20" applyFont="1" applyFill="1" applyBorder="1"/>
    <xf numFmtId="0" fontId="102" fillId="0" borderId="44" xfId="20" applyFont="1" applyFill="1" applyBorder="1"/>
    <xf numFmtId="0" fontId="102" fillId="0" borderId="45" xfId="20" applyFont="1" applyFill="1" applyBorder="1"/>
    <xf numFmtId="0" fontId="102" fillId="0" borderId="46" xfId="20" applyFont="1" applyFill="1" applyBorder="1"/>
    <xf numFmtId="0" fontId="102" fillId="0" borderId="47" xfId="20" applyFont="1" applyFill="1" applyBorder="1"/>
    <xf numFmtId="0" fontId="102" fillId="0" borderId="53" xfId="20" applyFont="1" applyFill="1" applyBorder="1"/>
    <xf numFmtId="0" fontId="51" fillId="0" borderId="52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51" fillId="0" borderId="51" xfId="0" applyFont="1" applyFill="1" applyBorder="1" applyAlignment="1">
      <alignment horizontal="center" vertical="center" shrinkToFit="1"/>
    </xf>
    <xf numFmtId="0" fontId="51" fillId="0" borderId="58" xfId="0" applyFont="1" applyFill="1" applyBorder="1" applyAlignment="1">
      <alignment horizontal="center" vertical="center" shrinkToFit="1"/>
    </xf>
    <xf numFmtId="0" fontId="51" fillId="0" borderId="59" xfId="0" applyFont="1" applyFill="1" applyBorder="1" applyAlignment="1">
      <alignment horizontal="center" vertical="center" shrinkToFit="1"/>
    </xf>
    <xf numFmtId="0" fontId="51" fillId="0" borderId="60" xfId="0" applyFont="1" applyFill="1" applyBorder="1" applyAlignment="1">
      <alignment horizontal="center" vertical="center" shrinkToFit="1"/>
    </xf>
    <xf numFmtId="0" fontId="51" fillId="0" borderId="64" xfId="0" applyFont="1" applyFill="1" applyBorder="1" applyAlignment="1">
      <alignment horizontal="center" vertical="center" shrinkToFit="1"/>
    </xf>
    <xf numFmtId="0" fontId="51" fillId="0" borderId="40" xfId="0" applyFont="1" applyFill="1" applyBorder="1" applyAlignment="1">
      <alignment horizontal="center" vertical="center" shrinkToFit="1"/>
    </xf>
    <xf numFmtId="0" fontId="51" fillId="0" borderId="65" xfId="0" applyFont="1" applyFill="1" applyBorder="1" applyAlignment="1">
      <alignment horizontal="center" vertical="center" shrinkToFit="1"/>
    </xf>
    <xf numFmtId="178" fontId="68" fillId="0" borderId="61" xfId="0" applyNumberFormat="1" applyFont="1" applyFill="1" applyBorder="1" applyAlignment="1">
      <alignment horizontal="center" vertical="center" wrapText="1"/>
    </xf>
    <xf numFmtId="178" fontId="68" fillId="0" borderId="62" xfId="0" applyNumberFormat="1" applyFont="1" applyFill="1" applyBorder="1" applyAlignment="1">
      <alignment horizontal="center" vertical="center" wrapText="1"/>
    </xf>
    <xf numFmtId="178" fontId="68" fillId="0" borderId="63" xfId="0" applyNumberFormat="1" applyFont="1" applyFill="1" applyBorder="1" applyAlignment="1">
      <alignment horizontal="center" vertical="center" wrapText="1"/>
    </xf>
    <xf numFmtId="0" fontId="51" fillId="27" borderId="0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/>
    </xf>
    <xf numFmtId="178" fontId="52" fillId="27" borderId="61" xfId="0" applyNumberFormat="1" applyFont="1" applyFill="1" applyBorder="1" applyAlignment="1">
      <alignment horizontal="center" vertical="center" wrapText="1"/>
    </xf>
    <xf numFmtId="178" fontId="52" fillId="27" borderId="62" xfId="0" applyNumberFormat="1" applyFont="1" applyFill="1" applyBorder="1" applyAlignment="1">
      <alignment horizontal="center" vertical="center" wrapText="1"/>
    </xf>
    <xf numFmtId="178" fontId="52" fillId="27" borderId="63" xfId="0" applyNumberFormat="1" applyFont="1" applyFill="1" applyBorder="1" applyAlignment="1">
      <alignment horizontal="center" vertical="center" wrapText="1"/>
    </xf>
    <xf numFmtId="0" fontId="100" fillId="0" borderId="52" xfId="0" applyFont="1" applyFill="1" applyBorder="1" applyAlignment="1">
      <alignment horizontal="center" vertical="center" shrinkToFit="1"/>
    </xf>
    <xf numFmtId="0" fontId="100" fillId="0" borderId="0" xfId="0" applyFont="1" applyFill="1" applyBorder="1" applyAlignment="1">
      <alignment horizontal="center" vertical="center" shrinkToFit="1"/>
    </xf>
    <xf numFmtId="0" fontId="100" fillId="0" borderId="51" xfId="0" applyFont="1" applyFill="1" applyBorder="1" applyAlignment="1">
      <alignment horizontal="center" vertical="center" shrinkToFit="1"/>
    </xf>
    <xf numFmtId="0" fontId="51" fillId="27" borderId="0" xfId="0" applyFont="1" applyFill="1" applyBorder="1" applyAlignment="1">
      <alignment horizontal="center" vertical="center"/>
    </xf>
    <xf numFmtId="0" fontId="100" fillId="0" borderId="64" xfId="0" applyFont="1" applyFill="1" applyBorder="1" applyAlignment="1">
      <alignment horizontal="center" vertical="center" shrinkToFit="1"/>
    </xf>
    <xf numFmtId="0" fontId="100" fillId="0" borderId="40" xfId="0" applyFont="1" applyFill="1" applyBorder="1" applyAlignment="1">
      <alignment horizontal="center" vertical="center" shrinkToFit="1"/>
    </xf>
    <xf numFmtId="0" fontId="100" fillId="0" borderId="65" xfId="0" applyFont="1" applyFill="1" applyBorder="1" applyAlignment="1">
      <alignment horizontal="center" vertical="center" shrinkToFit="1"/>
    </xf>
    <xf numFmtId="178" fontId="99" fillId="0" borderId="61" xfId="0" applyNumberFormat="1" applyFont="1" applyFill="1" applyBorder="1" applyAlignment="1">
      <alignment horizontal="center" vertical="center" wrapText="1"/>
    </xf>
    <xf numFmtId="178" fontId="99" fillId="0" borderId="62" xfId="0" applyNumberFormat="1" applyFont="1" applyFill="1" applyBorder="1" applyAlignment="1">
      <alignment horizontal="center" vertical="center" wrapText="1"/>
    </xf>
    <xf numFmtId="178" fontId="99" fillId="0" borderId="63" xfId="0" applyNumberFormat="1" applyFont="1" applyFill="1" applyBorder="1" applyAlignment="1">
      <alignment horizontal="center" vertical="center" wrapText="1"/>
    </xf>
    <xf numFmtId="0" fontId="100" fillId="0" borderId="58" xfId="0" applyFont="1" applyFill="1" applyBorder="1" applyAlignment="1">
      <alignment horizontal="center" vertical="center" shrinkToFit="1"/>
    </xf>
    <xf numFmtId="0" fontId="100" fillId="0" borderId="59" xfId="0" applyFont="1" applyFill="1" applyBorder="1" applyAlignment="1">
      <alignment horizontal="center" vertical="center" shrinkToFit="1"/>
    </xf>
    <xf numFmtId="0" fontId="100" fillId="0" borderId="60" xfId="0" applyFont="1" applyFill="1" applyBorder="1" applyAlignment="1">
      <alignment horizontal="center" vertical="center" shrinkToFit="1"/>
    </xf>
    <xf numFmtId="0" fontId="64" fillId="27" borderId="52" xfId="0" applyFont="1" applyFill="1" applyBorder="1" applyAlignment="1">
      <alignment horizontal="center" vertical="center" shrinkToFit="1"/>
    </xf>
    <xf numFmtId="0" fontId="64" fillId="27" borderId="0" xfId="0" applyFont="1" applyFill="1" applyBorder="1" applyAlignment="1">
      <alignment horizontal="center" vertical="center" shrinkToFit="1"/>
    </xf>
    <xf numFmtId="0" fontId="64" fillId="27" borderId="51" xfId="0" applyFont="1" applyFill="1" applyBorder="1" applyAlignment="1">
      <alignment horizontal="center" vertical="center" shrinkToFit="1"/>
    </xf>
    <xf numFmtId="0" fontId="44" fillId="27" borderId="52" xfId="0" applyFont="1" applyFill="1" applyBorder="1" applyAlignment="1">
      <alignment horizontal="center" vertical="center" shrinkToFit="1"/>
    </xf>
    <xf numFmtId="0" fontId="44" fillId="27" borderId="0" xfId="0" applyFont="1" applyFill="1" applyBorder="1" applyAlignment="1">
      <alignment horizontal="center" vertical="center" shrinkToFit="1"/>
    </xf>
    <xf numFmtId="0" fontId="44" fillId="27" borderId="51" xfId="0" applyFont="1" applyFill="1" applyBorder="1" applyAlignment="1">
      <alignment horizontal="center" vertical="center" shrinkToFit="1"/>
    </xf>
    <xf numFmtId="0" fontId="64" fillId="27" borderId="58" xfId="0" applyFont="1" applyFill="1" applyBorder="1" applyAlignment="1">
      <alignment horizontal="center" vertical="center" shrinkToFit="1"/>
    </xf>
    <xf numFmtId="0" fontId="64" fillId="27" borderId="59" xfId="0" applyFont="1" applyFill="1" applyBorder="1" applyAlignment="1">
      <alignment horizontal="center" vertical="center" shrinkToFit="1"/>
    </xf>
    <xf numFmtId="0" fontId="64" fillId="27" borderId="60" xfId="0" applyFont="1" applyFill="1" applyBorder="1" applyAlignment="1">
      <alignment horizontal="center" vertical="center" shrinkToFit="1"/>
    </xf>
    <xf numFmtId="0" fontId="44" fillId="27" borderId="58" xfId="0" applyFont="1" applyFill="1" applyBorder="1" applyAlignment="1">
      <alignment horizontal="center" vertical="center" shrinkToFit="1"/>
    </xf>
    <xf numFmtId="0" fontId="44" fillId="27" borderId="59" xfId="0" applyFont="1" applyFill="1" applyBorder="1" applyAlignment="1">
      <alignment horizontal="center" vertical="center" shrinkToFit="1"/>
    </xf>
    <xf numFmtId="0" fontId="44" fillId="27" borderId="60" xfId="0" applyFont="1" applyFill="1" applyBorder="1" applyAlignment="1">
      <alignment horizontal="center" vertical="center" shrinkToFit="1"/>
    </xf>
    <xf numFmtId="0" fontId="51" fillId="27" borderId="58" xfId="0" applyFont="1" applyFill="1" applyBorder="1" applyAlignment="1">
      <alignment horizontal="center" vertical="center" shrinkToFit="1"/>
    </xf>
    <xf numFmtId="0" fontId="51" fillId="27" borderId="59" xfId="0" applyFont="1" applyFill="1" applyBorder="1" applyAlignment="1">
      <alignment horizontal="center" vertical="center" shrinkToFit="1"/>
    </xf>
    <xf numFmtId="0" fontId="51" fillId="27" borderId="60" xfId="0" applyFont="1" applyFill="1" applyBorder="1" applyAlignment="1">
      <alignment horizontal="center" vertical="center" shrinkToFit="1"/>
    </xf>
    <xf numFmtId="0" fontId="64" fillId="27" borderId="64" xfId="0" applyFont="1" applyFill="1" applyBorder="1" applyAlignment="1">
      <alignment horizontal="center" vertical="center" shrinkToFit="1"/>
    </xf>
    <xf numFmtId="0" fontId="64" fillId="27" borderId="40" xfId="0" applyFont="1" applyFill="1" applyBorder="1" applyAlignment="1">
      <alignment horizontal="center" vertical="center" shrinkToFit="1"/>
    </xf>
    <xf numFmtId="0" fontId="64" fillId="27" borderId="65" xfId="0" applyFont="1" applyFill="1" applyBorder="1" applyAlignment="1">
      <alignment horizontal="center" vertical="center" shrinkToFit="1"/>
    </xf>
    <xf numFmtId="0" fontId="51" fillId="27" borderId="52" xfId="0" applyFont="1" applyFill="1" applyBorder="1" applyAlignment="1">
      <alignment horizontal="center" vertical="center" shrinkToFit="1"/>
    </xf>
    <xf numFmtId="0" fontId="51" fillId="27" borderId="51" xfId="0" applyFont="1" applyFill="1" applyBorder="1" applyAlignment="1">
      <alignment horizontal="center" vertical="center" shrinkToFit="1"/>
    </xf>
    <xf numFmtId="178" fontId="66" fillId="27" borderId="61" xfId="0" applyNumberFormat="1" applyFont="1" applyFill="1" applyBorder="1" applyAlignment="1">
      <alignment horizontal="center" vertical="center" wrapText="1"/>
    </xf>
    <xf numFmtId="178" fontId="66" fillId="27" borderId="62" xfId="0" applyNumberFormat="1" applyFont="1" applyFill="1" applyBorder="1" applyAlignment="1">
      <alignment horizontal="center" vertical="center" wrapText="1"/>
    </xf>
    <xf numFmtId="178" fontId="66" fillId="27" borderId="63" xfId="0" applyNumberFormat="1" applyFont="1" applyFill="1" applyBorder="1" applyAlignment="1">
      <alignment horizontal="center" vertical="center" wrapText="1"/>
    </xf>
    <xf numFmtId="0" fontId="100" fillId="0" borderId="52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0" fillId="0" borderId="51" xfId="0" applyFont="1" applyFill="1" applyBorder="1" applyAlignment="1">
      <alignment horizontal="center" vertical="center"/>
    </xf>
    <xf numFmtId="0" fontId="50" fillId="27" borderId="0" xfId="0" applyFont="1" applyFill="1" applyBorder="1" applyAlignment="1">
      <alignment horizontal="left" shrinkToFit="1"/>
    </xf>
    <xf numFmtId="0" fontId="46" fillId="27" borderId="0" xfId="0" applyFont="1" applyFill="1" applyBorder="1" applyAlignment="1">
      <alignment horizontal="left" shrinkToFit="1"/>
    </xf>
    <xf numFmtId="0" fontId="39" fillId="27" borderId="0" xfId="0" applyFont="1" applyFill="1" applyBorder="1" applyAlignment="1">
      <alignment horizontal="left" shrinkToFit="1"/>
    </xf>
    <xf numFmtId="0" fontId="47" fillId="27" borderId="0" xfId="0" applyFont="1" applyFill="1" applyBorder="1" applyAlignment="1">
      <alignment horizontal="left" vertical="center"/>
    </xf>
    <xf numFmtId="0" fontId="47" fillId="27" borderId="59" xfId="0" applyFont="1" applyFill="1" applyBorder="1" applyAlignment="1">
      <alignment horizontal="left" vertical="center"/>
    </xf>
    <xf numFmtId="0" fontId="67" fillId="27" borderId="0" xfId="20" applyFont="1" applyFill="1" applyAlignment="1">
      <alignment horizontal="center"/>
    </xf>
    <xf numFmtId="0" fontId="44" fillId="27" borderId="64" xfId="0" applyFont="1" applyFill="1" applyBorder="1" applyAlignment="1">
      <alignment horizontal="center" vertical="center" shrinkToFit="1"/>
    </xf>
    <xf numFmtId="0" fontId="27" fillId="0" borderId="16" xfId="0" applyFont="1" applyFill="1" applyBorder="1" applyAlignment="1">
      <alignment horizontal="center" vertical="center" textRotation="180" shrinkToFit="1"/>
    </xf>
    <xf numFmtId="0" fontId="89" fillId="0" borderId="16" xfId="0" applyFont="1" applyFill="1" applyBorder="1" applyAlignment="1">
      <alignment horizontal="center" vertical="center" textRotation="180" shrinkToFit="1"/>
    </xf>
    <xf numFmtId="0" fontId="28" fillId="0" borderId="26" xfId="0" applyFont="1" applyFill="1" applyBorder="1" applyAlignment="1">
      <alignment horizontal="center" vertical="center" wrapText="1" shrinkToFit="1"/>
    </xf>
    <xf numFmtId="0" fontId="28" fillId="0" borderId="18" xfId="0" applyFont="1" applyFill="1" applyBorder="1" applyAlignment="1">
      <alignment horizontal="center" vertical="center" wrapText="1" shrinkToFit="1"/>
    </xf>
    <xf numFmtId="0" fontId="28" fillId="0" borderId="21" xfId="0" applyFont="1" applyFill="1" applyBorder="1" applyAlignment="1">
      <alignment horizontal="center" vertical="center" wrapText="1" shrinkToFit="1"/>
    </xf>
    <xf numFmtId="0" fontId="33" fillId="0" borderId="17" xfId="0" applyFont="1" applyFill="1" applyBorder="1" applyAlignment="1">
      <alignment horizontal="center" vertical="center" textRotation="255" shrinkToFit="1"/>
    </xf>
    <xf numFmtId="0" fontId="30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 shrinkToFit="1"/>
    </xf>
    <xf numFmtId="0" fontId="27" fillId="0" borderId="16" xfId="0" applyFont="1" applyBorder="1" applyAlignment="1">
      <alignment horizontal="center" vertical="center" textRotation="180" shrinkToFit="1"/>
    </xf>
    <xf numFmtId="0" fontId="33" fillId="0" borderId="17" xfId="0" applyFont="1" applyBorder="1" applyAlignment="1">
      <alignment horizontal="center" vertical="center" textRotation="255" shrinkToFit="1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7" fillId="0" borderId="66" xfId="0" applyFont="1" applyBorder="1" applyAlignment="1">
      <alignment horizontal="right" vertical="top"/>
    </xf>
    <xf numFmtId="0" fontId="22" fillId="0" borderId="26" xfId="0" applyFont="1" applyFill="1" applyBorder="1" applyAlignment="1">
      <alignment horizontal="center" vertical="center" wrapText="1" shrinkToFit="1"/>
    </xf>
    <xf numFmtId="0" fontId="22" fillId="0" borderId="18" xfId="0" applyFont="1" applyFill="1" applyBorder="1" applyAlignment="1">
      <alignment horizontal="center" vertical="center" wrapText="1" shrinkToFit="1"/>
    </xf>
    <xf numFmtId="0" fontId="22" fillId="0" borderId="21" xfId="0" applyFont="1" applyFill="1" applyBorder="1" applyAlignment="1">
      <alignment horizontal="center" vertical="center" wrapText="1" shrinkToFit="1"/>
    </xf>
    <xf numFmtId="0" fontId="69" fillId="27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59" xfId="0" applyBorder="1" applyAlignment="1">
      <alignment vertical="center"/>
    </xf>
    <xf numFmtId="0" fontId="92" fillId="0" borderId="52" xfId="0" applyFont="1" applyFill="1" applyBorder="1" applyAlignment="1">
      <alignment horizontal="center" vertical="center" shrinkToFit="1"/>
    </xf>
    <xf numFmtId="0" fontId="92" fillId="0" borderId="0" xfId="0" applyFont="1" applyFill="1" applyBorder="1" applyAlignment="1">
      <alignment horizontal="center" vertical="center" shrinkToFit="1"/>
    </xf>
    <xf numFmtId="0" fontId="92" fillId="0" borderId="51" xfId="0" applyFont="1" applyFill="1" applyBorder="1" applyAlignment="1">
      <alignment horizontal="center" vertical="center" shrinkToFit="1"/>
    </xf>
    <xf numFmtId="0" fontId="92" fillId="0" borderId="58" xfId="0" applyFont="1" applyFill="1" applyBorder="1" applyAlignment="1">
      <alignment horizontal="center" vertical="center" shrinkToFit="1"/>
    </xf>
    <xf numFmtId="0" fontId="92" fillId="0" borderId="59" xfId="0" applyFont="1" applyFill="1" applyBorder="1" applyAlignment="1">
      <alignment horizontal="center" vertical="center" shrinkToFit="1"/>
    </xf>
    <xf numFmtId="0" fontId="92" fillId="0" borderId="60" xfId="0" applyFont="1" applyFill="1" applyBorder="1" applyAlignment="1">
      <alignment horizontal="center" vertical="center" shrinkToFit="1"/>
    </xf>
    <xf numFmtId="0" fontId="92" fillId="0" borderId="72" xfId="0" applyFont="1" applyFill="1" applyBorder="1" applyAlignment="1">
      <alignment horizontal="center" vertical="center" shrinkToFit="1"/>
    </xf>
    <xf numFmtId="178" fontId="93" fillId="0" borderId="61" xfId="0" applyNumberFormat="1" applyFont="1" applyFill="1" applyBorder="1" applyAlignment="1">
      <alignment horizontal="center" vertical="center" wrapText="1"/>
    </xf>
    <xf numFmtId="178" fontId="93" fillId="0" borderId="62" xfId="0" applyNumberFormat="1" applyFont="1" applyFill="1" applyBorder="1" applyAlignment="1">
      <alignment horizontal="center" vertical="center" wrapText="1"/>
    </xf>
    <xf numFmtId="178" fontId="93" fillId="0" borderId="63" xfId="0" applyNumberFormat="1" applyFont="1" applyFill="1" applyBorder="1" applyAlignment="1">
      <alignment horizontal="center" vertical="center" wrapText="1"/>
    </xf>
    <xf numFmtId="0" fontId="92" fillId="0" borderId="64" xfId="0" applyFont="1" applyFill="1" applyBorder="1" applyAlignment="1">
      <alignment horizontal="center" vertical="center" shrinkToFit="1"/>
    </xf>
    <xf numFmtId="0" fontId="92" fillId="0" borderId="40" xfId="0" applyFont="1" applyFill="1" applyBorder="1" applyAlignment="1">
      <alignment horizontal="center" vertical="center" shrinkToFit="1"/>
    </xf>
    <xf numFmtId="0" fontId="92" fillId="0" borderId="65" xfId="0" applyFont="1" applyFill="1" applyBorder="1" applyAlignment="1">
      <alignment horizontal="center" vertical="center" shrinkToFit="1"/>
    </xf>
    <xf numFmtId="0" fontId="95" fillId="0" borderId="0" xfId="0" applyFont="1" applyFill="1" applyBorder="1" applyAlignment="1">
      <alignment horizontal="center" vertical="center" shrinkToFit="1"/>
    </xf>
    <xf numFmtId="0" fontId="92" fillId="0" borderId="0" xfId="0" applyFont="1" applyFill="1" applyBorder="1" applyAlignment="1">
      <alignment horizontal="center" vertical="center"/>
    </xf>
    <xf numFmtId="0" fontId="92" fillId="0" borderId="52" xfId="0" applyFont="1" applyFill="1" applyBorder="1" applyAlignment="1">
      <alignment horizontal="center" vertical="center"/>
    </xf>
    <xf numFmtId="0" fontId="92" fillId="0" borderId="51" xfId="0" applyFont="1" applyFill="1" applyBorder="1" applyAlignment="1">
      <alignment horizontal="center" vertical="center"/>
    </xf>
    <xf numFmtId="0" fontId="92" fillId="27" borderId="0" xfId="0" applyFont="1" applyFill="1" applyBorder="1" applyAlignment="1">
      <alignment horizontal="center" vertical="center" shrinkToFit="1"/>
    </xf>
    <xf numFmtId="0" fontId="92" fillId="27" borderId="0" xfId="0" applyFont="1" applyFill="1" applyBorder="1" applyAlignment="1">
      <alignment horizontal="center" vertical="center"/>
    </xf>
    <xf numFmtId="0" fontId="95" fillId="27" borderId="0" xfId="0" applyFont="1" applyFill="1" applyBorder="1" applyAlignment="1">
      <alignment horizontal="center" vertical="center" shrinkToFit="1"/>
    </xf>
    <xf numFmtId="0" fontId="97" fillId="27" borderId="0" xfId="0" applyFont="1" applyFill="1" applyBorder="1" applyAlignment="1">
      <alignment horizontal="left" shrinkToFit="1"/>
    </xf>
    <xf numFmtId="0" fontId="2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 textRotation="180" shrinkToFit="1"/>
    </xf>
    <xf numFmtId="0" fontId="24" fillId="0" borderId="66" xfId="0" applyFont="1" applyBorder="1" applyAlignment="1">
      <alignment horizontal="right" vertical="top"/>
    </xf>
    <xf numFmtId="0" fontId="23" fillId="0" borderId="17" xfId="0" applyFont="1" applyFill="1" applyBorder="1" applyAlignment="1">
      <alignment horizontal="center" vertical="center" textRotation="255" shrinkToFit="1"/>
    </xf>
    <xf numFmtId="0" fontId="23" fillId="0" borderId="17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left" shrinkToFit="1"/>
    </xf>
    <xf numFmtId="0" fontId="22" fillId="0" borderId="0" xfId="0" applyFont="1" applyBorder="1" applyAlignment="1">
      <alignment horizontal="left" shrinkToFit="1"/>
    </xf>
    <xf numFmtId="0" fontId="81" fillId="27" borderId="0" xfId="20" applyFont="1" applyFill="1" applyAlignment="1">
      <alignment horizontal="center"/>
    </xf>
    <xf numFmtId="0" fontId="77" fillId="27" borderId="52" xfId="0" applyFont="1" applyFill="1" applyBorder="1" applyAlignment="1">
      <alignment horizontal="center" vertical="center" shrinkToFit="1"/>
    </xf>
    <xf numFmtId="0" fontId="77" fillId="27" borderId="0" xfId="0" applyFont="1" applyFill="1" applyBorder="1" applyAlignment="1">
      <alignment horizontal="center" vertical="center" shrinkToFit="1"/>
    </xf>
    <xf numFmtId="0" fontId="77" fillId="27" borderId="51" xfId="0" applyFont="1" applyFill="1" applyBorder="1" applyAlignment="1">
      <alignment horizontal="center" vertical="center" shrinkToFit="1"/>
    </xf>
    <xf numFmtId="0" fontId="77" fillId="27" borderId="58" xfId="0" applyFont="1" applyFill="1" applyBorder="1" applyAlignment="1">
      <alignment horizontal="center" vertical="center" shrinkToFit="1"/>
    </xf>
    <xf numFmtId="0" fontId="77" fillId="27" borderId="59" xfId="0" applyFont="1" applyFill="1" applyBorder="1" applyAlignment="1">
      <alignment horizontal="center" vertical="center" shrinkToFit="1"/>
    </xf>
    <xf numFmtId="0" fontId="77" fillId="27" borderId="60" xfId="0" applyFont="1" applyFill="1" applyBorder="1" applyAlignment="1">
      <alignment horizontal="center" vertical="center" shrinkToFit="1"/>
    </xf>
    <xf numFmtId="0" fontId="79" fillId="27" borderId="58" xfId="0" applyFont="1" applyFill="1" applyBorder="1" applyAlignment="1">
      <alignment horizontal="center" vertical="center" shrinkToFit="1"/>
    </xf>
    <xf numFmtId="0" fontId="79" fillId="27" borderId="59" xfId="0" applyFont="1" applyFill="1" applyBorder="1" applyAlignment="1">
      <alignment horizontal="center" vertical="center" shrinkToFit="1"/>
    </xf>
    <xf numFmtId="0" fontId="79" fillId="27" borderId="60" xfId="0" applyFont="1" applyFill="1" applyBorder="1" applyAlignment="1">
      <alignment horizontal="center" vertical="center" shrinkToFit="1"/>
    </xf>
    <xf numFmtId="0" fontId="79" fillId="27" borderId="52" xfId="0" applyFont="1" applyFill="1" applyBorder="1" applyAlignment="1">
      <alignment horizontal="center" vertical="center" shrinkToFit="1"/>
    </xf>
    <xf numFmtId="0" fontId="79" fillId="27" borderId="0" xfId="0" applyFont="1" applyFill="1" applyBorder="1" applyAlignment="1">
      <alignment horizontal="center" vertical="center" shrinkToFit="1"/>
    </xf>
    <xf numFmtId="0" fontId="79" fillId="27" borderId="51" xfId="0" applyFont="1" applyFill="1" applyBorder="1" applyAlignment="1">
      <alignment horizontal="center" vertical="center" shrinkToFit="1"/>
    </xf>
    <xf numFmtId="0" fontId="77" fillId="27" borderId="64" xfId="0" applyFont="1" applyFill="1" applyBorder="1" applyAlignment="1">
      <alignment horizontal="center" vertical="center" shrinkToFit="1"/>
    </xf>
    <xf numFmtId="0" fontId="77" fillId="27" borderId="40" xfId="0" applyFont="1" applyFill="1" applyBorder="1" applyAlignment="1">
      <alignment horizontal="center" vertical="center" shrinkToFit="1"/>
    </xf>
    <xf numFmtId="0" fontId="77" fillId="27" borderId="65" xfId="0" applyFont="1" applyFill="1" applyBorder="1" applyAlignment="1">
      <alignment horizontal="center" vertical="center" shrinkToFit="1"/>
    </xf>
    <xf numFmtId="0" fontId="71" fillId="0" borderId="52" xfId="0" applyFont="1" applyFill="1" applyBorder="1" applyAlignment="1">
      <alignment horizontal="center" vertical="center" shrinkToFit="1"/>
    </xf>
    <xf numFmtId="0" fontId="71" fillId="0" borderId="0" xfId="0" applyFont="1" applyFill="1" applyBorder="1" applyAlignment="1">
      <alignment horizontal="center" vertical="center" shrinkToFit="1"/>
    </xf>
    <xf numFmtId="0" fontId="71" fillId="0" borderId="51" xfId="0" applyFont="1" applyFill="1" applyBorder="1" applyAlignment="1">
      <alignment horizontal="center" vertical="center" shrinkToFit="1"/>
    </xf>
    <xf numFmtId="0" fontId="71" fillId="0" borderId="58" xfId="0" applyFont="1" applyFill="1" applyBorder="1" applyAlignment="1">
      <alignment horizontal="center" vertical="center" shrinkToFit="1"/>
    </xf>
    <xf numFmtId="0" fontId="71" fillId="0" borderId="59" xfId="0" applyFont="1" applyFill="1" applyBorder="1" applyAlignment="1">
      <alignment horizontal="center" vertical="center" shrinkToFit="1"/>
    </xf>
    <xf numFmtId="0" fontId="71" fillId="0" borderId="60" xfId="0" applyFont="1" applyFill="1" applyBorder="1" applyAlignment="1">
      <alignment horizontal="center" vertical="center" shrinkToFit="1"/>
    </xf>
    <xf numFmtId="0" fontId="71" fillId="0" borderId="64" xfId="0" applyFont="1" applyFill="1" applyBorder="1" applyAlignment="1">
      <alignment horizontal="center" vertical="center" shrinkToFit="1"/>
    </xf>
    <xf numFmtId="0" fontId="71" fillId="0" borderId="40" xfId="0" applyFont="1" applyFill="1" applyBorder="1" applyAlignment="1">
      <alignment horizontal="center" vertical="center" shrinkToFit="1"/>
    </xf>
    <xf numFmtId="0" fontId="71" fillId="0" borderId="65" xfId="0" applyFont="1" applyFill="1" applyBorder="1" applyAlignment="1">
      <alignment horizontal="center" vertical="center" shrinkToFit="1"/>
    </xf>
    <xf numFmtId="178" fontId="71" fillId="0" borderId="61" xfId="0" applyNumberFormat="1" applyFont="1" applyFill="1" applyBorder="1" applyAlignment="1">
      <alignment horizontal="center" vertical="center" wrapText="1"/>
    </xf>
    <xf numFmtId="178" fontId="71" fillId="0" borderId="62" xfId="0" applyNumberFormat="1" applyFont="1" applyFill="1" applyBorder="1" applyAlignment="1">
      <alignment horizontal="center" vertical="center" wrapText="1"/>
    </xf>
    <xf numFmtId="178" fontId="71" fillId="0" borderId="63" xfId="0" applyNumberFormat="1" applyFont="1" applyFill="1" applyBorder="1" applyAlignment="1">
      <alignment horizontal="center" vertical="center" wrapText="1"/>
    </xf>
    <xf numFmtId="0" fontId="71" fillId="0" borderId="52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51" xfId="0" applyFont="1" applyFill="1" applyBorder="1" applyAlignment="1">
      <alignment horizontal="center" vertical="center"/>
    </xf>
    <xf numFmtId="0" fontId="82" fillId="27" borderId="0" xfId="0" applyFont="1" applyFill="1" applyBorder="1" applyAlignment="1">
      <alignment horizontal="left" vertical="center"/>
    </xf>
    <xf numFmtId="0" fontId="82" fillId="27" borderId="59" xfId="0" applyFont="1" applyFill="1" applyBorder="1" applyAlignment="1">
      <alignment horizontal="left" vertical="center"/>
    </xf>
    <xf numFmtId="0" fontId="74" fillId="27" borderId="0" xfId="0" applyFont="1" applyFill="1" applyBorder="1" applyAlignment="1">
      <alignment horizontal="left" shrinkToFit="1"/>
    </xf>
    <xf numFmtId="0" fontId="83" fillId="27" borderId="0" xfId="0" applyFont="1" applyFill="1" applyBorder="1" applyAlignment="1">
      <alignment horizontal="left" shrinkToFit="1"/>
    </xf>
    <xf numFmtId="0" fontId="73" fillId="27" borderId="0" xfId="0" applyFont="1" applyFill="1" applyBorder="1" applyAlignment="1">
      <alignment horizontal="left" shrinkToFit="1"/>
    </xf>
    <xf numFmtId="178" fontId="70" fillId="27" borderId="61" xfId="0" applyNumberFormat="1" applyFont="1" applyFill="1" applyBorder="1" applyAlignment="1">
      <alignment horizontal="center" vertical="center" wrapText="1"/>
    </xf>
    <xf numFmtId="178" fontId="70" fillId="27" borderId="62" xfId="0" applyNumberFormat="1" applyFont="1" applyFill="1" applyBorder="1" applyAlignment="1">
      <alignment horizontal="center" vertical="center" wrapText="1"/>
    </xf>
    <xf numFmtId="178" fontId="70" fillId="27" borderId="63" xfId="0" applyNumberFormat="1" applyFont="1" applyFill="1" applyBorder="1" applyAlignment="1">
      <alignment horizontal="center" vertical="center" wrapText="1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一般_新增Microsoft Excel 工作表" xfId="20"/>
    <cellStyle name="中等" xfId="21" builtinId="28" customBuiltin="1"/>
    <cellStyle name="合計" xfId="22" builtinId="25" customBuiltin="1"/>
    <cellStyle name="好" xfId="23" builtinId="26" customBuiltin="1"/>
    <cellStyle name="計算方式" xfId="24" builtinId="22" customBuiltin="1"/>
    <cellStyle name="連結的儲存格" xfId="25" builtinId="24" customBuiltin="1"/>
    <cellStyle name="備註" xfId="26" builtinId="10" customBuiltin="1"/>
    <cellStyle name="說明文字" xfId="27" builtinId="53" customBuiltin="1"/>
    <cellStyle name="輔色1" xfId="28" builtinId="29" customBuiltin="1"/>
    <cellStyle name="輔色2" xfId="29" builtinId="33" customBuiltin="1"/>
    <cellStyle name="輔色3" xfId="30" builtinId="37" customBuiltin="1"/>
    <cellStyle name="輔色4" xfId="31" builtinId="41" customBuiltin="1"/>
    <cellStyle name="輔色5" xfId="32" builtinId="45" customBuiltin="1"/>
    <cellStyle name="輔色6" xfId="33" builtinId="49" customBuiltin="1"/>
    <cellStyle name="標題" xfId="34" builtinId="15" customBuiltin="1"/>
    <cellStyle name="標題 1" xfId="35" builtinId="16" customBuiltin="1"/>
    <cellStyle name="標題 2" xfId="36" builtinId="17" customBuiltin="1"/>
    <cellStyle name="標題 3" xfId="37" builtinId="18" customBuiltin="1"/>
    <cellStyle name="標題 4" xfId="38" builtinId="19" customBuiltin="1"/>
    <cellStyle name="輸入" xfId="39" builtinId="20" customBuiltin="1"/>
    <cellStyle name="輸出" xfId="40" builtinId="21" customBuiltin="1"/>
    <cellStyle name="檢查儲存格" xfId="41" builtinId="23" customBuiltin="1"/>
    <cellStyle name="壞" xfId="42" builtinId="27" customBuiltin="1"/>
    <cellStyle name="警告文字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8.jpeg"/><Relationship Id="rId6" Type="http://schemas.openxmlformats.org/officeDocument/2006/relationships/image" Target="../media/image10.png"/><Relationship Id="rId5" Type="http://schemas.openxmlformats.org/officeDocument/2006/relationships/image" Target="../media/image9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1485900</xdr:colOff>
      <xdr:row>8</xdr:row>
      <xdr:rowOff>9525</xdr:rowOff>
    </xdr:from>
    <xdr:to>
      <xdr:col>22</xdr:col>
      <xdr:colOff>28575</xdr:colOff>
      <xdr:row>8</xdr:row>
      <xdr:rowOff>28575</xdr:rowOff>
    </xdr:to>
    <xdr:pic>
      <xdr:nvPicPr>
        <xdr:cNvPr id="29310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43214925" y="5219700"/>
          <a:ext cx="285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1485900</xdr:colOff>
      <xdr:row>8</xdr:row>
      <xdr:rowOff>9525</xdr:rowOff>
    </xdr:from>
    <xdr:to>
      <xdr:col>22</xdr:col>
      <xdr:colOff>28575</xdr:colOff>
      <xdr:row>8</xdr:row>
      <xdr:rowOff>28575</xdr:rowOff>
    </xdr:to>
    <xdr:pic>
      <xdr:nvPicPr>
        <xdr:cNvPr id="29311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43214925" y="5219700"/>
          <a:ext cx="285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1485900</xdr:colOff>
      <xdr:row>5</xdr:row>
      <xdr:rowOff>9525</xdr:rowOff>
    </xdr:from>
    <xdr:to>
      <xdr:col>22</xdr:col>
      <xdr:colOff>28575</xdr:colOff>
      <xdr:row>5</xdr:row>
      <xdr:rowOff>28575</xdr:rowOff>
    </xdr:to>
    <xdr:pic>
      <xdr:nvPicPr>
        <xdr:cNvPr id="29312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43214925" y="3133725"/>
          <a:ext cx="285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9</xdr:row>
      <xdr:rowOff>66675</xdr:rowOff>
    </xdr:from>
    <xdr:to>
      <xdr:col>22</xdr:col>
      <xdr:colOff>390525</xdr:colOff>
      <xdr:row>9</xdr:row>
      <xdr:rowOff>66675</xdr:rowOff>
    </xdr:to>
    <xdr:pic>
      <xdr:nvPicPr>
        <xdr:cNvPr id="29313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529125" y="5972175"/>
          <a:ext cx="107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1485900</xdr:colOff>
      <xdr:row>2</xdr:row>
      <xdr:rowOff>9525</xdr:rowOff>
    </xdr:from>
    <xdr:to>
      <xdr:col>14</xdr:col>
      <xdr:colOff>1485900</xdr:colOff>
      <xdr:row>2</xdr:row>
      <xdr:rowOff>28575</xdr:rowOff>
    </xdr:to>
    <xdr:pic>
      <xdr:nvPicPr>
        <xdr:cNvPr id="29314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30356175" y="132397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1485900</xdr:colOff>
      <xdr:row>2</xdr:row>
      <xdr:rowOff>9525</xdr:rowOff>
    </xdr:from>
    <xdr:to>
      <xdr:col>14</xdr:col>
      <xdr:colOff>1485900</xdr:colOff>
      <xdr:row>2</xdr:row>
      <xdr:rowOff>28575</xdr:rowOff>
    </xdr:to>
    <xdr:pic>
      <xdr:nvPicPr>
        <xdr:cNvPr id="29315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30356175" y="132397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1133475</xdr:colOff>
      <xdr:row>0</xdr:row>
      <xdr:rowOff>371475</xdr:rowOff>
    </xdr:from>
    <xdr:to>
      <xdr:col>18</xdr:col>
      <xdr:colOff>1571625</xdr:colOff>
      <xdr:row>1</xdr:row>
      <xdr:rowOff>523875</xdr:rowOff>
    </xdr:to>
    <xdr:pic>
      <xdr:nvPicPr>
        <xdr:cNvPr id="29316" name="Picture 205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80725" y="371475"/>
          <a:ext cx="2390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1485900</xdr:colOff>
      <xdr:row>3</xdr:row>
      <xdr:rowOff>0</xdr:rowOff>
    </xdr:from>
    <xdr:to>
      <xdr:col>22</xdr:col>
      <xdr:colOff>38100</xdr:colOff>
      <xdr:row>3</xdr:row>
      <xdr:rowOff>19050</xdr:rowOff>
    </xdr:to>
    <xdr:pic>
      <xdr:nvPicPr>
        <xdr:cNvPr id="29317" name="圖片 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73798" t="80214" r="10707" b="15701"/>
        <a:stretch>
          <a:fillRect/>
        </a:stretch>
      </xdr:blipFill>
      <xdr:spPr bwMode="auto">
        <a:xfrm>
          <a:off x="43214925" y="1819275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1485900</xdr:colOff>
      <xdr:row>3</xdr:row>
      <xdr:rowOff>0</xdr:rowOff>
    </xdr:from>
    <xdr:to>
      <xdr:col>22</xdr:col>
      <xdr:colOff>38100</xdr:colOff>
      <xdr:row>3</xdr:row>
      <xdr:rowOff>19050</xdr:rowOff>
    </xdr:to>
    <xdr:pic>
      <xdr:nvPicPr>
        <xdr:cNvPr id="29318" name="圖片 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73798" t="80214" r="10707" b="15701"/>
        <a:stretch>
          <a:fillRect/>
        </a:stretch>
      </xdr:blipFill>
      <xdr:spPr bwMode="auto">
        <a:xfrm>
          <a:off x="43214925" y="1819275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1485900</xdr:colOff>
      <xdr:row>3</xdr:row>
      <xdr:rowOff>0</xdr:rowOff>
    </xdr:from>
    <xdr:to>
      <xdr:col>22</xdr:col>
      <xdr:colOff>38100</xdr:colOff>
      <xdr:row>3</xdr:row>
      <xdr:rowOff>19050</xdr:rowOff>
    </xdr:to>
    <xdr:pic>
      <xdr:nvPicPr>
        <xdr:cNvPr id="29319" name="圖片 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73798" t="80214" r="10707" b="15701"/>
        <a:stretch>
          <a:fillRect/>
        </a:stretch>
      </xdr:blipFill>
      <xdr:spPr bwMode="auto">
        <a:xfrm>
          <a:off x="43214925" y="1819275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22</xdr:col>
      <xdr:colOff>400050</xdr:colOff>
      <xdr:row>3</xdr:row>
      <xdr:rowOff>0</xdr:rowOff>
    </xdr:to>
    <xdr:pic>
      <xdr:nvPicPr>
        <xdr:cNvPr id="29320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529125" y="1819275"/>
          <a:ext cx="1085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1485900</xdr:colOff>
      <xdr:row>1</xdr:row>
      <xdr:rowOff>9525</xdr:rowOff>
    </xdr:from>
    <xdr:to>
      <xdr:col>14</xdr:col>
      <xdr:colOff>1485900</xdr:colOff>
      <xdr:row>1</xdr:row>
      <xdr:rowOff>28575</xdr:rowOff>
    </xdr:to>
    <xdr:pic>
      <xdr:nvPicPr>
        <xdr:cNvPr id="29321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30356175" y="66675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1485900</xdr:colOff>
      <xdr:row>1</xdr:row>
      <xdr:rowOff>9525</xdr:rowOff>
    </xdr:from>
    <xdr:to>
      <xdr:col>14</xdr:col>
      <xdr:colOff>1485900</xdr:colOff>
      <xdr:row>1</xdr:row>
      <xdr:rowOff>28575</xdr:rowOff>
    </xdr:to>
    <xdr:pic>
      <xdr:nvPicPr>
        <xdr:cNvPr id="29322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30356175" y="66675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228602</xdr:colOff>
      <xdr:row>0</xdr:row>
      <xdr:rowOff>381000</xdr:rowOff>
    </xdr:from>
    <xdr:to>
      <xdr:col>17</xdr:col>
      <xdr:colOff>455399</xdr:colOff>
      <xdr:row>1</xdr:row>
      <xdr:rowOff>571500</xdr:rowOff>
    </xdr:to>
    <xdr:pic>
      <xdr:nvPicPr>
        <xdr:cNvPr id="16" name="圖片 15" descr="林菁薇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3337502" y="381000"/>
          <a:ext cx="2169897" cy="83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1485900</xdr:colOff>
      <xdr:row>8</xdr:row>
      <xdr:rowOff>9525</xdr:rowOff>
    </xdr:from>
    <xdr:to>
      <xdr:col>22</xdr:col>
      <xdr:colOff>28575</xdr:colOff>
      <xdr:row>8</xdr:row>
      <xdr:rowOff>28575</xdr:rowOff>
    </xdr:to>
    <xdr:pic>
      <xdr:nvPicPr>
        <xdr:cNvPr id="2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43214925" y="5219700"/>
          <a:ext cx="285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1485900</xdr:colOff>
      <xdr:row>8</xdr:row>
      <xdr:rowOff>9525</xdr:rowOff>
    </xdr:from>
    <xdr:to>
      <xdr:col>22</xdr:col>
      <xdr:colOff>28575</xdr:colOff>
      <xdr:row>8</xdr:row>
      <xdr:rowOff>28575</xdr:rowOff>
    </xdr:to>
    <xdr:pic>
      <xdr:nvPicPr>
        <xdr:cNvPr id="3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43214925" y="5219700"/>
          <a:ext cx="285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1485900</xdr:colOff>
      <xdr:row>5</xdr:row>
      <xdr:rowOff>9525</xdr:rowOff>
    </xdr:from>
    <xdr:to>
      <xdr:col>22</xdr:col>
      <xdr:colOff>28575</xdr:colOff>
      <xdr:row>5</xdr:row>
      <xdr:rowOff>28575</xdr:rowOff>
    </xdr:to>
    <xdr:pic>
      <xdr:nvPicPr>
        <xdr:cNvPr id="4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43214925" y="3133725"/>
          <a:ext cx="285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9</xdr:row>
      <xdr:rowOff>66675</xdr:rowOff>
    </xdr:from>
    <xdr:to>
      <xdr:col>22</xdr:col>
      <xdr:colOff>390525</xdr:colOff>
      <xdr:row>9</xdr:row>
      <xdr:rowOff>66675</xdr:rowOff>
    </xdr:to>
    <xdr:pic>
      <xdr:nvPicPr>
        <xdr:cNvPr id="5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529125" y="5972175"/>
          <a:ext cx="107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1485900</xdr:colOff>
      <xdr:row>2</xdr:row>
      <xdr:rowOff>9525</xdr:rowOff>
    </xdr:from>
    <xdr:to>
      <xdr:col>14</xdr:col>
      <xdr:colOff>1485900</xdr:colOff>
      <xdr:row>2</xdr:row>
      <xdr:rowOff>9525</xdr:rowOff>
    </xdr:to>
    <xdr:pic>
      <xdr:nvPicPr>
        <xdr:cNvPr id="6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30356175" y="132397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1485900</xdr:colOff>
      <xdr:row>2</xdr:row>
      <xdr:rowOff>9525</xdr:rowOff>
    </xdr:from>
    <xdr:to>
      <xdr:col>14</xdr:col>
      <xdr:colOff>1485900</xdr:colOff>
      <xdr:row>2</xdr:row>
      <xdr:rowOff>9525</xdr:rowOff>
    </xdr:to>
    <xdr:pic>
      <xdr:nvPicPr>
        <xdr:cNvPr id="7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30356175" y="132397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1133475</xdr:colOff>
      <xdr:row>0</xdr:row>
      <xdr:rowOff>371475</xdr:rowOff>
    </xdr:from>
    <xdr:to>
      <xdr:col>18</xdr:col>
      <xdr:colOff>1571625</xdr:colOff>
      <xdr:row>1</xdr:row>
      <xdr:rowOff>142875</xdr:rowOff>
    </xdr:to>
    <xdr:pic>
      <xdr:nvPicPr>
        <xdr:cNvPr id="8" name="Picture 205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80725" y="371475"/>
          <a:ext cx="2390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1485900</xdr:colOff>
      <xdr:row>3</xdr:row>
      <xdr:rowOff>0</xdr:rowOff>
    </xdr:from>
    <xdr:to>
      <xdr:col>22</xdr:col>
      <xdr:colOff>38100</xdr:colOff>
      <xdr:row>3</xdr:row>
      <xdr:rowOff>0</xdr:rowOff>
    </xdr:to>
    <xdr:pic>
      <xdr:nvPicPr>
        <xdr:cNvPr id="9" name="圖片 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73798" t="80214" r="10707" b="15701"/>
        <a:stretch>
          <a:fillRect/>
        </a:stretch>
      </xdr:blipFill>
      <xdr:spPr bwMode="auto">
        <a:xfrm>
          <a:off x="43214925" y="1819275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1485900</xdr:colOff>
      <xdr:row>3</xdr:row>
      <xdr:rowOff>0</xdr:rowOff>
    </xdr:from>
    <xdr:to>
      <xdr:col>22</xdr:col>
      <xdr:colOff>38100</xdr:colOff>
      <xdr:row>3</xdr:row>
      <xdr:rowOff>0</xdr:rowOff>
    </xdr:to>
    <xdr:pic>
      <xdr:nvPicPr>
        <xdr:cNvPr id="10" name="圖片 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73798" t="80214" r="10707" b="15701"/>
        <a:stretch>
          <a:fillRect/>
        </a:stretch>
      </xdr:blipFill>
      <xdr:spPr bwMode="auto">
        <a:xfrm>
          <a:off x="43214925" y="1819275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1485900</xdr:colOff>
      <xdr:row>3</xdr:row>
      <xdr:rowOff>0</xdr:rowOff>
    </xdr:from>
    <xdr:to>
      <xdr:col>22</xdr:col>
      <xdr:colOff>38100</xdr:colOff>
      <xdr:row>3</xdr:row>
      <xdr:rowOff>0</xdr:rowOff>
    </xdr:to>
    <xdr:pic>
      <xdr:nvPicPr>
        <xdr:cNvPr id="11" name="圖片 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73798" t="80214" r="10707" b="15701"/>
        <a:stretch>
          <a:fillRect/>
        </a:stretch>
      </xdr:blipFill>
      <xdr:spPr bwMode="auto">
        <a:xfrm>
          <a:off x="43214925" y="1819275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22</xdr:col>
      <xdr:colOff>400050</xdr:colOff>
      <xdr:row>3</xdr:row>
      <xdr:rowOff>0</xdr:rowOff>
    </xdr:to>
    <xdr:pic>
      <xdr:nvPicPr>
        <xdr:cNvPr id="12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529125" y="1819275"/>
          <a:ext cx="1085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1485900</xdr:colOff>
      <xdr:row>1</xdr:row>
      <xdr:rowOff>9525</xdr:rowOff>
    </xdr:from>
    <xdr:to>
      <xdr:col>14</xdr:col>
      <xdr:colOff>1485900</xdr:colOff>
      <xdr:row>1</xdr:row>
      <xdr:rowOff>28575</xdr:rowOff>
    </xdr:to>
    <xdr:pic>
      <xdr:nvPicPr>
        <xdr:cNvPr id="13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30356175" y="66675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1485900</xdr:colOff>
      <xdr:row>1</xdr:row>
      <xdr:rowOff>9525</xdr:rowOff>
    </xdr:from>
    <xdr:to>
      <xdr:col>14</xdr:col>
      <xdr:colOff>1485900</xdr:colOff>
      <xdr:row>1</xdr:row>
      <xdr:rowOff>28575</xdr:rowOff>
    </xdr:to>
    <xdr:pic>
      <xdr:nvPicPr>
        <xdr:cNvPr id="14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30356175" y="66675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228602</xdr:colOff>
      <xdr:row>0</xdr:row>
      <xdr:rowOff>381000</xdr:rowOff>
    </xdr:from>
    <xdr:to>
      <xdr:col>17</xdr:col>
      <xdr:colOff>455399</xdr:colOff>
      <xdr:row>1</xdr:row>
      <xdr:rowOff>190500</xdr:rowOff>
    </xdr:to>
    <xdr:pic>
      <xdr:nvPicPr>
        <xdr:cNvPr id="15" name="圖片 14" descr="林菁薇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3423227" y="381000"/>
          <a:ext cx="2179422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457201</xdr:colOff>
      <xdr:row>0</xdr:row>
      <xdr:rowOff>266700</xdr:rowOff>
    </xdr:from>
    <xdr:to>
      <xdr:col>5</xdr:col>
      <xdr:colOff>507581</xdr:colOff>
      <xdr:row>2</xdr:row>
      <xdr:rowOff>3314700</xdr:rowOff>
    </xdr:to>
    <xdr:pic>
      <xdr:nvPicPr>
        <xdr:cNvPr id="16" name="圖片 1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9998" t="18494" r="12027" b="42020"/>
        <a:stretch>
          <a:fillRect/>
        </a:stretch>
      </xdr:blipFill>
      <xdr:spPr bwMode="auto">
        <a:xfrm>
          <a:off x="457201" y="266700"/>
          <a:ext cx="10337380" cy="510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990600</xdr:colOff>
      <xdr:row>21</xdr:row>
      <xdr:rowOff>685800</xdr:rowOff>
    </xdr:from>
    <xdr:to>
      <xdr:col>19</xdr:col>
      <xdr:colOff>1295400</xdr:colOff>
      <xdr:row>27</xdr:row>
      <xdr:rowOff>571500</xdr:rowOff>
    </xdr:to>
    <xdr:sp macro="" textlink="">
      <xdr:nvSpPr>
        <xdr:cNvPr id="17" name="文字方塊 16"/>
        <xdr:cNvSpPr txBox="1"/>
      </xdr:nvSpPr>
      <xdr:spPr>
        <a:xfrm>
          <a:off x="17716500" y="22212300"/>
          <a:ext cx="22517100" cy="590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zh-TW" altLang="en-US" sz="41300" b="0">
              <a:latin typeface="漢儀新蒂蠟筆體" pitchFamily="2" charset="-120"/>
              <a:ea typeface="漢儀新蒂蠟筆體" pitchFamily="2" charset="-120"/>
            </a:rPr>
            <a:t>暑 期 愉 快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1485900</xdr:colOff>
      <xdr:row>8</xdr:row>
      <xdr:rowOff>9525</xdr:rowOff>
    </xdr:from>
    <xdr:to>
      <xdr:col>22</xdr:col>
      <xdr:colOff>28575</xdr:colOff>
      <xdr:row>8</xdr:row>
      <xdr:rowOff>28575</xdr:rowOff>
    </xdr:to>
    <xdr:pic>
      <xdr:nvPicPr>
        <xdr:cNvPr id="29757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48320325" y="11049000"/>
          <a:ext cx="285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1485900</xdr:colOff>
      <xdr:row>8</xdr:row>
      <xdr:rowOff>9525</xdr:rowOff>
    </xdr:from>
    <xdr:to>
      <xdr:col>22</xdr:col>
      <xdr:colOff>28575</xdr:colOff>
      <xdr:row>8</xdr:row>
      <xdr:rowOff>28575</xdr:rowOff>
    </xdr:to>
    <xdr:pic>
      <xdr:nvPicPr>
        <xdr:cNvPr id="29758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48320325" y="11049000"/>
          <a:ext cx="285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1485900</xdr:colOff>
      <xdr:row>5</xdr:row>
      <xdr:rowOff>9525</xdr:rowOff>
    </xdr:from>
    <xdr:to>
      <xdr:col>22</xdr:col>
      <xdr:colOff>28575</xdr:colOff>
      <xdr:row>5</xdr:row>
      <xdr:rowOff>28575</xdr:rowOff>
    </xdr:to>
    <xdr:pic>
      <xdr:nvPicPr>
        <xdr:cNvPr id="29759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48320325" y="7248525"/>
          <a:ext cx="285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9</xdr:row>
      <xdr:rowOff>66675</xdr:rowOff>
    </xdr:from>
    <xdr:to>
      <xdr:col>22</xdr:col>
      <xdr:colOff>390525</xdr:colOff>
      <xdr:row>9</xdr:row>
      <xdr:rowOff>66675</xdr:rowOff>
    </xdr:to>
    <xdr:pic>
      <xdr:nvPicPr>
        <xdr:cNvPr id="29760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34525" y="12372975"/>
          <a:ext cx="107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1485900</xdr:colOff>
      <xdr:row>2</xdr:row>
      <xdr:rowOff>9525</xdr:rowOff>
    </xdr:from>
    <xdr:to>
      <xdr:col>14</xdr:col>
      <xdr:colOff>1485900</xdr:colOff>
      <xdr:row>2</xdr:row>
      <xdr:rowOff>28575</xdr:rowOff>
    </xdr:to>
    <xdr:pic>
      <xdr:nvPicPr>
        <xdr:cNvPr id="29761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34156650" y="178117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1485900</xdr:colOff>
      <xdr:row>2</xdr:row>
      <xdr:rowOff>9525</xdr:rowOff>
    </xdr:from>
    <xdr:to>
      <xdr:col>14</xdr:col>
      <xdr:colOff>1485900</xdr:colOff>
      <xdr:row>2</xdr:row>
      <xdr:rowOff>28575</xdr:rowOff>
    </xdr:to>
    <xdr:pic>
      <xdr:nvPicPr>
        <xdr:cNvPr id="29762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34156650" y="178117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1609725</xdr:colOff>
      <xdr:row>2</xdr:row>
      <xdr:rowOff>895350</xdr:rowOff>
    </xdr:from>
    <xdr:to>
      <xdr:col>19</xdr:col>
      <xdr:colOff>619125</xdr:colOff>
      <xdr:row>2</xdr:row>
      <xdr:rowOff>2571750</xdr:rowOff>
    </xdr:to>
    <xdr:pic>
      <xdr:nvPicPr>
        <xdr:cNvPr id="29763" name="Picture 205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281350" y="2667000"/>
          <a:ext cx="367665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1485900</xdr:colOff>
      <xdr:row>3</xdr:row>
      <xdr:rowOff>0</xdr:rowOff>
    </xdr:from>
    <xdr:to>
      <xdr:col>22</xdr:col>
      <xdr:colOff>38100</xdr:colOff>
      <xdr:row>3</xdr:row>
      <xdr:rowOff>19050</xdr:rowOff>
    </xdr:to>
    <xdr:pic>
      <xdr:nvPicPr>
        <xdr:cNvPr id="29764" name="圖片 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73798" t="80214" r="10707" b="15701"/>
        <a:stretch>
          <a:fillRect/>
        </a:stretch>
      </xdr:blipFill>
      <xdr:spPr bwMode="auto">
        <a:xfrm>
          <a:off x="48320325" y="4705350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1485900</xdr:colOff>
      <xdr:row>3</xdr:row>
      <xdr:rowOff>0</xdr:rowOff>
    </xdr:from>
    <xdr:to>
      <xdr:col>22</xdr:col>
      <xdr:colOff>38100</xdr:colOff>
      <xdr:row>3</xdr:row>
      <xdr:rowOff>19050</xdr:rowOff>
    </xdr:to>
    <xdr:pic>
      <xdr:nvPicPr>
        <xdr:cNvPr id="29765" name="圖片 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73798" t="80214" r="10707" b="15701"/>
        <a:stretch>
          <a:fillRect/>
        </a:stretch>
      </xdr:blipFill>
      <xdr:spPr bwMode="auto">
        <a:xfrm>
          <a:off x="48320325" y="4705350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1485900</xdr:colOff>
      <xdr:row>3</xdr:row>
      <xdr:rowOff>0</xdr:rowOff>
    </xdr:from>
    <xdr:to>
      <xdr:col>22</xdr:col>
      <xdr:colOff>38100</xdr:colOff>
      <xdr:row>3</xdr:row>
      <xdr:rowOff>19050</xdr:rowOff>
    </xdr:to>
    <xdr:pic>
      <xdr:nvPicPr>
        <xdr:cNvPr id="29766" name="圖片 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73798" t="80214" r="10707" b="15701"/>
        <a:stretch>
          <a:fillRect/>
        </a:stretch>
      </xdr:blipFill>
      <xdr:spPr bwMode="auto">
        <a:xfrm>
          <a:off x="48320325" y="4705350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22</xdr:col>
      <xdr:colOff>400050</xdr:colOff>
      <xdr:row>3</xdr:row>
      <xdr:rowOff>0</xdr:rowOff>
    </xdr:to>
    <xdr:pic>
      <xdr:nvPicPr>
        <xdr:cNvPr id="29767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34525" y="4705350"/>
          <a:ext cx="1085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1485900</xdr:colOff>
      <xdr:row>1</xdr:row>
      <xdr:rowOff>9525</xdr:rowOff>
    </xdr:from>
    <xdr:to>
      <xdr:col>16</xdr:col>
      <xdr:colOff>1485900</xdr:colOff>
      <xdr:row>1</xdr:row>
      <xdr:rowOff>28575</xdr:rowOff>
    </xdr:to>
    <xdr:pic>
      <xdr:nvPicPr>
        <xdr:cNvPr id="29768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38823900" y="89535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1485900</xdr:colOff>
      <xdr:row>1</xdr:row>
      <xdr:rowOff>9525</xdr:rowOff>
    </xdr:from>
    <xdr:to>
      <xdr:col>16</xdr:col>
      <xdr:colOff>1485900</xdr:colOff>
      <xdr:row>1</xdr:row>
      <xdr:rowOff>28575</xdr:rowOff>
    </xdr:to>
    <xdr:pic>
      <xdr:nvPicPr>
        <xdr:cNvPr id="29769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38823900" y="89535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333375</xdr:colOff>
      <xdr:row>2</xdr:row>
      <xdr:rowOff>790575</xdr:rowOff>
    </xdr:from>
    <xdr:to>
      <xdr:col>16</xdr:col>
      <xdr:colOff>2286000</xdr:colOff>
      <xdr:row>2</xdr:row>
      <xdr:rowOff>2476500</xdr:rowOff>
    </xdr:to>
    <xdr:pic>
      <xdr:nvPicPr>
        <xdr:cNvPr id="29770" name="圖片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5337750" y="2562225"/>
          <a:ext cx="428625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0</xdr:row>
      <xdr:rowOff>476250</xdr:rowOff>
    </xdr:from>
    <xdr:to>
      <xdr:col>3</xdr:col>
      <xdr:colOff>95250</xdr:colOff>
      <xdr:row>2</xdr:row>
      <xdr:rowOff>2124075</xdr:rowOff>
    </xdr:to>
    <xdr:pic>
      <xdr:nvPicPr>
        <xdr:cNvPr id="29771" name="圖片 1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9998" t="18494" r="12027" b="42020"/>
        <a:stretch>
          <a:fillRect/>
        </a:stretch>
      </xdr:blipFill>
      <xdr:spPr bwMode="auto">
        <a:xfrm>
          <a:off x="95250" y="476250"/>
          <a:ext cx="7000875" cy="3419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8"/>
  <sheetViews>
    <sheetView tabSelected="1" view="pageBreakPreview" topLeftCell="B2" zoomScale="29" zoomScaleNormal="25" zoomScaleSheetLayoutView="29" workbookViewId="0">
      <selection activeCell="W18" sqref="W18"/>
    </sheetView>
  </sheetViews>
  <sheetFormatPr defaultColWidth="9" defaultRowHeight="16.5"/>
  <cols>
    <col min="1" max="3" width="25.625" style="235" customWidth="1"/>
    <col min="4" max="4" width="33" style="235" customWidth="1"/>
    <col min="5" max="7" width="25.625" style="235" customWidth="1"/>
    <col min="8" max="8" width="33.25" style="235" customWidth="1"/>
    <col min="9" max="11" width="25.625" style="235" customWidth="1"/>
    <col min="12" max="12" width="30.75" style="235" customWidth="1"/>
    <col min="13" max="15" width="25.625" style="235" customWidth="1"/>
    <col min="16" max="16" width="31.125" style="235" customWidth="1"/>
    <col min="17" max="19" width="25.625" style="235" customWidth="1"/>
    <col min="20" max="20" width="33" style="235" customWidth="1"/>
    <col min="21" max="21" width="12.625" style="235" customWidth="1"/>
    <col min="22" max="22" width="9" style="235" customWidth="1"/>
    <col min="23" max="23" width="18.25" style="235" customWidth="1"/>
    <col min="24" max="29" width="9" style="235"/>
    <col min="30" max="30" width="24.5" style="235" customWidth="1"/>
    <col min="31" max="16384" width="9" style="235"/>
  </cols>
  <sheetData>
    <row r="1" spans="1:32" ht="51.75" customHeight="1">
      <c r="A1" s="440" t="s">
        <v>344</v>
      </c>
      <c r="B1" s="440"/>
      <c r="C1" s="440"/>
      <c r="D1" s="440"/>
      <c r="E1" s="440"/>
      <c r="F1" s="440"/>
      <c r="G1" s="440"/>
      <c r="H1" s="440"/>
      <c r="O1" s="438" t="s">
        <v>262</v>
      </c>
      <c r="P1" s="438"/>
      <c r="Q1" s="439"/>
      <c r="R1" s="439"/>
      <c r="U1" s="236"/>
      <c r="V1" s="236"/>
      <c r="W1" s="236"/>
      <c r="X1" s="236"/>
      <c r="Y1" s="236"/>
      <c r="Z1" s="236"/>
    </row>
    <row r="2" spans="1:32" ht="51.75" customHeight="1">
      <c r="A2" s="440"/>
      <c r="B2" s="440"/>
      <c r="C2" s="440"/>
      <c r="D2" s="440"/>
      <c r="E2" s="440"/>
      <c r="F2" s="440"/>
      <c r="G2" s="440"/>
      <c r="H2" s="440"/>
      <c r="O2" s="437" t="s">
        <v>56</v>
      </c>
      <c r="P2" s="437"/>
      <c r="Q2" s="243"/>
      <c r="R2" s="243"/>
      <c r="U2" s="236"/>
      <c r="V2" s="294"/>
      <c r="W2" s="294"/>
      <c r="X2" s="294"/>
      <c r="Y2" s="294"/>
      <c r="Z2" s="294"/>
      <c r="AA2" s="237"/>
      <c r="AB2" s="237"/>
      <c r="AC2" s="237"/>
      <c r="AD2" s="237"/>
      <c r="AE2" s="237"/>
      <c r="AF2" s="237"/>
    </row>
    <row r="3" spans="1:32" ht="39.75" customHeight="1" thickBot="1">
      <c r="A3" s="441"/>
      <c r="B3" s="441"/>
      <c r="C3" s="441"/>
      <c r="D3" s="441"/>
      <c r="E3" s="441"/>
      <c r="F3" s="441"/>
      <c r="G3" s="441"/>
      <c r="H3" s="441"/>
      <c r="O3" s="438"/>
      <c r="P3" s="438"/>
      <c r="Q3" s="237"/>
      <c r="R3" s="237"/>
      <c r="U3" s="236"/>
      <c r="V3" s="294"/>
      <c r="W3" s="294"/>
      <c r="X3" s="294"/>
      <c r="Y3" s="294"/>
      <c r="Z3" s="294"/>
      <c r="AA3" s="237"/>
      <c r="AB3" s="237"/>
      <c r="AC3" s="237"/>
      <c r="AD3" s="237"/>
      <c r="AE3" s="237"/>
      <c r="AF3" s="237"/>
    </row>
    <row r="4" spans="1:32" s="238" customFormat="1" ht="45.75" customHeight="1" thickBot="1">
      <c r="A4" s="405"/>
      <c r="B4" s="406"/>
      <c r="C4" s="406"/>
      <c r="D4" s="407"/>
      <c r="E4" s="405"/>
      <c r="F4" s="406"/>
      <c r="G4" s="406"/>
      <c r="H4" s="407"/>
      <c r="I4" s="405" t="s">
        <v>237</v>
      </c>
      <c r="J4" s="406"/>
      <c r="K4" s="406"/>
      <c r="L4" s="407"/>
      <c r="M4" s="405" t="s">
        <v>363</v>
      </c>
      <c r="N4" s="406"/>
      <c r="O4" s="406"/>
      <c r="P4" s="407"/>
      <c r="Q4" s="405" t="s">
        <v>238</v>
      </c>
      <c r="R4" s="406"/>
      <c r="S4" s="406"/>
      <c r="T4" s="407"/>
      <c r="U4" s="236"/>
      <c r="V4" s="294"/>
      <c r="W4" s="393"/>
      <c r="X4" s="393"/>
      <c r="Y4" s="393"/>
      <c r="Z4" s="393"/>
      <c r="AA4" s="382"/>
      <c r="AB4" s="382"/>
      <c r="AC4" s="382"/>
      <c r="AD4" s="382"/>
      <c r="AE4" s="295"/>
      <c r="AF4" s="295"/>
    </row>
    <row r="5" spans="1:32" s="254" customFormat="1" ht="57" customHeight="1">
      <c r="A5" s="402"/>
      <c r="B5" s="403"/>
      <c r="C5" s="403"/>
      <c r="D5" s="404"/>
      <c r="E5" s="398"/>
      <c r="F5" s="399"/>
      <c r="G5" s="399"/>
      <c r="H5" s="400"/>
      <c r="I5" s="402" t="s">
        <v>239</v>
      </c>
      <c r="J5" s="403"/>
      <c r="K5" s="403"/>
      <c r="L5" s="404"/>
      <c r="M5" s="402" t="s">
        <v>123</v>
      </c>
      <c r="N5" s="403"/>
      <c r="O5" s="403"/>
      <c r="P5" s="404"/>
      <c r="Q5" s="402" t="s">
        <v>364</v>
      </c>
      <c r="R5" s="403"/>
      <c r="S5" s="403"/>
      <c r="T5" s="404"/>
      <c r="U5" s="267"/>
      <c r="V5" s="296"/>
      <c r="W5" s="393"/>
      <c r="X5" s="393"/>
      <c r="Y5" s="393"/>
      <c r="Z5" s="393"/>
      <c r="AA5" s="394"/>
      <c r="AB5" s="394"/>
      <c r="AC5" s="394"/>
      <c r="AD5" s="394"/>
      <c r="AE5" s="297"/>
      <c r="AF5" s="297"/>
    </row>
    <row r="6" spans="1:32" s="254" customFormat="1" ht="63.75" customHeight="1">
      <c r="A6" s="398"/>
      <c r="B6" s="399"/>
      <c r="C6" s="399"/>
      <c r="D6" s="400"/>
      <c r="E6" s="434"/>
      <c r="F6" s="435"/>
      <c r="G6" s="435"/>
      <c r="H6" s="436"/>
      <c r="I6" s="398" t="s">
        <v>365</v>
      </c>
      <c r="J6" s="399"/>
      <c r="K6" s="399"/>
      <c r="L6" s="400"/>
      <c r="M6" s="398" t="s">
        <v>366</v>
      </c>
      <c r="N6" s="399"/>
      <c r="O6" s="399"/>
      <c r="P6" s="400"/>
      <c r="Q6" s="398" t="s">
        <v>240</v>
      </c>
      <c r="R6" s="399"/>
      <c r="S6" s="399"/>
      <c r="T6" s="400"/>
      <c r="U6" s="267"/>
      <c r="V6" s="296"/>
      <c r="W6" s="393"/>
      <c r="X6" s="393"/>
      <c r="Y6" s="393"/>
      <c r="Z6" s="393"/>
      <c r="AA6" s="394"/>
      <c r="AB6" s="394"/>
      <c r="AC6" s="394"/>
      <c r="AD6" s="394"/>
      <c r="AE6" s="297"/>
      <c r="AF6" s="297"/>
    </row>
    <row r="7" spans="1:32" s="254" customFormat="1" ht="54.95" customHeight="1">
      <c r="A7" s="398"/>
      <c r="B7" s="399"/>
      <c r="C7" s="399"/>
      <c r="D7" s="400"/>
      <c r="E7" s="434"/>
      <c r="F7" s="435"/>
      <c r="G7" s="435"/>
      <c r="H7" s="436"/>
      <c r="I7" s="398" t="s">
        <v>263</v>
      </c>
      <c r="J7" s="399"/>
      <c r="K7" s="399"/>
      <c r="L7" s="400"/>
      <c r="M7" s="398" t="s">
        <v>367</v>
      </c>
      <c r="N7" s="399"/>
      <c r="O7" s="399"/>
      <c r="P7" s="400"/>
      <c r="Q7" s="398" t="s">
        <v>368</v>
      </c>
      <c r="R7" s="399"/>
      <c r="S7" s="399"/>
      <c r="T7" s="400"/>
      <c r="U7" s="267"/>
      <c r="V7" s="296"/>
      <c r="W7" s="393"/>
      <c r="X7" s="393"/>
      <c r="Y7" s="393"/>
      <c r="Z7" s="393"/>
      <c r="AA7" s="394"/>
      <c r="AB7" s="394"/>
      <c r="AC7" s="394"/>
      <c r="AD7" s="394"/>
      <c r="AE7" s="297"/>
      <c r="AF7" s="297"/>
    </row>
    <row r="8" spans="1:32" s="254" customFormat="1" ht="54.95" customHeight="1">
      <c r="A8" s="398"/>
      <c r="B8" s="399"/>
      <c r="C8" s="399"/>
      <c r="D8" s="400"/>
      <c r="E8" s="434"/>
      <c r="F8" s="435"/>
      <c r="G8" s="435"/>
      <c r="H8" s="436"/>
      <c r="I8" s="398" t="s">
        <v>251</v>
      </c>
      <c r="J8" s="399"/>
      <c r="K8" s="399"/>
      <c r="L8" s="400"/>
      <c r="M8" s="398" t="s">
        <v>369</v>
      </c>
      <c r="N8" s="399"/>
      <c r="O8" s="399"/>
      <c r="P8" s="400"/>
      <c r="Q8" s="398" t="s">
        <v>370</v>
      </c>
      <c r="R8" s="399"/>
      <c r="S8" s="399"/>
      <c r="T8" s="400"/>
      <c r="U8" s="267"/>
      <c r="V8" s="296"/>
      <c r="W8" s="401"/>
      <c r="X8" s="401"/>
      <c r="Y8" s="401"/>
      <c r="Z8" s="401"/>
      <c r="AA8" s="394"/>
      <c r="AB8" s="394"/>
      <c r="AC8" s="394"/>
      <c r="AD8" s="394"/>
      <c r="AE8" s="297"/>
      <c r="AF8" s="297"/>
    </row>
    <row r="9" spans="1:32" s="254" customFormat="1" ht="54.95" customHeight="1">
      <c r="A9" s="434"/>
      <c r="B9" s="435"/>
      <c r="C9" s="435"/>
      <c r="D9" s="436"/>
      <c r="E9" s="434"/>
      <c r="F9" s="435"/>
      <c r="G9" s="435"/>
      <c r="H9" s="436"/>
      <c r="I9" s="398" t="s">
        <v>371</v>
      </c>
      <c r="J9" s="399"/>
      <c r="K9" s="399"/>
      <c r="L9" s="400"/>
      <c r="M9" s="398" t="s">
        <v>371</v>
      </c>
      <c r="N9" s="399"/>
      <c r="O9" s="399"/>
      <c r="P9" s="400"/>
      <c r="Q9" s="398" t="s">
        <v>372</v>
      </c>
      <c r="R9" s="399"/>
      <c r="S9" s="399"/>
      <c r="T9" s="400"/>
      <c r="U9" s="267"/>
      <c r="V9" s="296"/>
      <c r="W9" s="393"/>
      <c r="X9" s="393"/>
      <c r="Y9" s="393"/>
      <c r="Z9" s="393"/>
      <c r="AA9" s="394"/>
      <c r="AB9" s="394"/>
      <c r="AC9" s="394"/>
      <c r="AD9" s="394"/>
      <c r="AE9" s="297"/>
      <c r="AF9" s="297"/>
    </row>
    <row r="10" spans="1:32" s="254" customFormat="1" ht="54.95" customHeight="1" thickBot="1">
      <c r="A10" s="408"/>
      <c r="B10" s="409"/>
      <c r="C10" s="409"/>
      <c r="D10" s="410"/>
      <c r="E10" s="408"/>
      <c r="F10" s="409"/>
      <c r="G10" s="409"/>
      <c r="H10" s="410"/>
      <c r="I10" s="408" t="s">
        <v>256</v>
      </c>
      <c r="J10" s="409"/>
      <c r="K10" s="409"/>
      <c r="L10" s="410"/>
      <c r="M10" s="398" t="s">
        <v>241</v>
      </c>
      <c r="N10" s="399"/>
      <c r="O10" s="399"/>
      <c r="P10" s="400"/>
      <c r="Q10" s="398" t="s">
        <v>373</v>
      </c>
      <c r="R10" s="399"/>
      <c r="S10" s="399"/>
      <c r="T10" s="400"/>
      <c r="U10" s="267"/>
      <c r="V10" s="296"/>
      <c r="W10" s="296"/>
      <c r="X10" s="296"/>
      <c r="Y10" s="296"/>
      <c r="Z10" s="296"/>
      <c r="AA10" s="297"/>
      <c r="AB10" s="297"/>
      <c r="AC10" s="297"/>
      <c r="AD10" s="297"/>
      <c r="AE10" s="297"/>
      <c r="AF10" s="297"/>
    </row>
    <row r="11" spans="1:32" s="272" customFormat="1" ht="25.5" customHeight="1">
      <c r="A11" s="360" t="s">
        <v>243</v>
      </c>
      <c r="B11" s="361">
        <f>第一週明細!W12</f>
        <v>0</v>
      </c>
      <c r="C11" s="361" t="s">
        <v>9</v>
      </c>
      <c r="D11" s="362">
        <f>第一週明細!W8</f>
        <v>0</v>
      </c>
      <c r="E11" s="363" t="s">
        <v>374</v>
      </c>
      <c r="F11" s="364">
        <f>第一週明細!W20</f>
        <v>0</v>
      </c>
      <c r="G11" s="364" t="s">
        <v>9</v>
      </c>
      <c r="H11" s="365">
        <f>第一週明細!W16</f>
        <v>0</v>
      </c>
      <c r="I11" s="363" t="s">
        <v>374</v>
      </c>
      <c r="J11" s="366">
        <f>第一週明細!W28</f>
        <v>746.9</v>
      </c>
      <c r="K11" s="364" t="s">
        <v>9</v>
      </c>
      <c r="L11" s="367">
        <f>第一週明細!W24</f>
        <v>26.5</v>
      </c>
      <c r="M11" s="363" t="s">
        <v>374</v>
      </c>
      <c r="N11" s="366">
        <f>第一週明細!W36</f>
        <v>757.8</v>
      </c>
      <c r="O11" s="364" t="s">
        <v>9</v>
      </c>
      <c r="P11" s="367">
        <f>第一週明細!W32</f>
        <v>25</v>
      </c>
      <c r="Q11" s="363" t="s">
        <v>374</v>
      </c>
      <c r="R11" s="366">
        <f>第一週明細!W44</f>
        <v>708.7</v>
      </c>
      <c r="S11" s="364" t="s">
        <v>9</v>
      </c>
      <c r="T11" s="367">
        <f>第一週明細!W40</f>
        <v>23.5</v>
      </c>
      <c r="U11" s="267"/>
      <c r="V11" s="296"/>
      <c r="W11" s="296"/>
      <c r="X11" s="296"/>
      <c r="Y11" s="296"/>
      <c r="Z11" s="296"/>
      <c r="AA11" s="298"/>
      <c r="AB11" s="298"/>
      <c r="AC11" s="298"/>
      <c r="AD11" s="298"/>
      <c r="AE11" s="298"/>
      <c r="AF11" s="298"/>
    </row>
    <row r="12" spans="1:32" s="272" customFormat="1" ht="30.75" customHeight="1" thickBot="1">
      <c r="A12" s="368" t="s">
        <v>7</v>
      </c>
      <c r="B12" s="369">
        <f>第一週明細!W6</f>
        <v>0</v>
      </c>
      <c r="C12" s="369" t="s">
        <v>11</v>
      </c>
      <c r="D12" s="370">
        <f>第一週明細!W10</f>
        <v>0</v>
      </c>
      <c r="E12" s="368" t="s">
        <v>375</v>
      </c>
      <c r="F12" s="369">
        <f>第一週明細!W14</f>
        <v>0</v>
      </c>
      <c r="G12" s="369" t="s">
        <v>376</v>
      </c>
      <c r="H12" s="370">
        <f>第一週明細!W18</f>
        <v>0</v>
      </c>
      <c r="I12" s="368" t="s">
        <v>375</v>
      </c>
      <c r="J12" s="369">
        <f>第一週明細!W22</f>
        <v>95.5</v>
      </c>
      <c r="K12" s="369" t="s">
        <v>11</v>
      </c>
      <c r="L12" s="370">
        <f>第一週明細!W26</f>
        <v>31.6</v>
      </c>
      <c r="M12" s="368" t="s">
        <v>375</v>
      </c>
      <c r="N12" s="369">
        <f>第一週明細!W30</f>
        <v>101.5</v>
      </c>
      <c r="O12" s="369" t="s">
        <v>11</v>
      </c>
      <c r="P12" s="370">
        <f>第一週明細!W34</f>
        <v>31.7</v>
      </c>
      <c r="Q12" s="368" t="s">
        <v>375</v>
      </c>
      <c r="R12" s="369">
        <f>第一週明細!W38</f>
        <v>95.5</v>
      </c>
      <c r="S12" s="369" t="s">
        <v>11</v>
      </c>
      <c r="T12" s="370">
        <f>第一週明細!W42</f>
        <v>28.800000000000004</v>
      </c>
      <c r="U12" s="267"/>
      <c r="V12" s="296"/>
      <c r="W12" s="382"/>
      <c r="X12" s="382"/>
      <c r="Y12" s="382"/>
      <c r="Z12" s="382"/>
      <c r="AA12" s="298"/>
      <c r="AB12" s="298"/>
      <c r="AC12" s="298"/>
      <c r="AD12" s="298"/>
      <c r="AE12" s="298"/>
      <c r="AF12" s="298"/>
    </row>
    <row r="13" spans="1:32" s="273" customFormat="1" ht="43.5" customHeight="1" thickBot="1">
      <c r="A13" s="405" t="s">
        <v>377</v>
      </c>
      <c r="B13" s="406"/>
      <c r="C13" s="406"/>
      <c r="D13" s="407"/>
      <c r="E13" s="405" t="s">
        <v>378</v>
      </c>
      <c r="F13" s="406"/>
      <c r="G13" s="406"/>
      <c r="H13" s="407"/>
      <c r="I13" s="405" t="s">
        <v>379</v>
      </c>
      <c r="J13" s="406"/>
      <c r="K13" s="406"/>
      <c r="L13" s="407"/>
      <c r="M13" s="405" t="s">
        <v>380</v>
      </c>
      <c r="N13" s="406"/>
      <c r="O13" s="406"/>
      <c r="P13" s="407"/>
      <c r="Q13" s="405" t="s">
        <v>381</v>
      </c>
      <c r="R13" s="406"/>
      <c r="S13" s="406"/>
      <c r="T13" s="407"/>
      <c r="U13" s="267"/>
      <c r="V13" s="296"/>
      <c r="W13" s="382"/>
      <c r="X13" s="382"/>
      <c r="Y13" s="382"/>
      <c r="Z13" s="382"/>
      <c r="AA13" s="299"/>
      <c r="AB13" s="299"/>
      <c r="AC13" s="299"/>
      <c r="AD13" s="299"/>
      <c r="AE13" s="299"/>
      <c r="AF13" s="299" t="s">
        <v>76</v>
      </c>
    </row>
    <row r="14" spans="1:32" s="254" customFormat="1" ht="54.95" customHeight="1">
      <c r="A14" s="402" t="s">
        <v>382</v>
      </c>
      <c r="B14" s="403"/>
      <c r="C14" s="403"/>
      <c r="D14" s="404"/>
      <c r="E14" s="402" t="s">
        <v>383</v>
      </c>
      <c r="F14" s="403"/>
      <c r="G14" s="403"/>
      <c r="H14" s="404"/>
      <c r="I14" s="402" t="s">
        <v>382</v>
      </c>
      <c r="J14" s="403"/>
      <c r="K14" s="403"/>
      <c r="L14" s="404"/>
      <c r="M14" s="402" t="s">
        <v>384</v>
      </c>
      <c r="N14" s="403"/>
      <c r="O14" s="403"/>
      <c r="P14" s="404"/>
      <c r="Q14" s="398" t="s">
        <v>385</v>
      </c>
      <c r="R14" s="399"/>
      <c r="S14" s="399"/>
      <c r="T14" s="400"/>
      <c r="U14" s="267"/>
      <c r="V14" s="296"/>
      <c r="W14" s="382"/>
      <c r="X14" s="382"/>
      <c r="Y14" s="382"/>
      <c r="Z14" s="382"/>
      <c r="AA14" s="297"/>
      <c r="AB14" s="297"/>
      <c r="AC14" s="297"/>
      <c r="AD14" s="297"/>
      <c r="AE14" s="297"/>
      <c r="AF14" s="297"/>
    </row>
    <row r="15" spans="1:32" s="254" customFormat="1" ht="54.95" customHeight="1">
      <c r="A15" s="398" t="s">
        <v>386</v>
      </c>
      <c r="B15" s="399"/>
      <c r="C15" s="399"/>
      <c r="D15" s="400"/>
      <c r="E15" s="398" t="s">
        <v>387</v>
      </c>
      <c r="F15" s="399"/>
      <c r="G15" s="399"/>
      <c r="H15" s="400"/>
      <c r="I15" s="398" t="s">
        <v>388</v>
      </c>
      <c r="J15" s="399"/>
      <c r="K15" s="399"/>
      <c r="L15" s="400"/>
      <c r="M15" s="398" t="s">
        <v>389</v>
      </c>
      <c r="N15" s="399"/>
      <c r="O15" s="399"/>
      <c r="P15" s="400"/>
      <c r="Q15" s="398" t="s">
        <v>390</v>
      </c>
      <c r="R15" s="399"/>
      <c r="S15" s="399"/>
      <c r="T15" s="400"/>
      <c r="U15" s="267"/>
      <c r="V15" s="296"/>
      <c r="W15" s="382"/>
      <c r="X15" s="382"/>
      <c r="Y15" s="382"/>
      <c r="Z15" s="382"/>
      <c r="AA15" s="297"/>
      <c r="AB15" s="297"/>
      <c r="AC15" s="297"/>
      <c r="AD15" s="297"/>
      <c r="AE15" s="297"/>
      <c r="AF15" s="297"/>
    </row>
    <row r="16" spans="1:32" s="254" customFormat="1" ht="69.75" customHeight="1">
      <c r="A16" s="398" t="s">
        <v>391</v>
      </c>
      <c r="B16" s="399"/>
      <c r="C16" s="399"/>
      <c r="D16" s="400"/>
      <c r="E16" s="398" t="s">
        <v>392</v>
      </c>
      <c r="F16" s="399"/>
      <c r="G16" s="399"/>
      <c r="H16" s="400"/>
      <c r="I16" s="398" t="s">
        <v>393</v>
      </c>
      <c r="J16" s="399"/>
      <c r="K16" s="399"/>
      <c r="L16" s="400"/>
      <c r="M16" s="398" t="s">
        <v>394</v>
      </c>
      <c r="N16" s="399"/>
      <c r="O16" s="399"/>
      <c r="P16" s="400"/>
      <c r="Q16" s="398" t="s">
        <v>395</v>
      </c>
      <c r="R16" s="399"/>
      <c r="S16" s="399"/>
      <c r="T16" s="400"/>
      <c r="U16" s="267"/>
      <c r="V16" s="296"/>
      <c r="W16" s="382"/>
      <c r="X16" s="382"/>
      <c r="Y16" s="382"/>
      <c r="Z16" s="382"/>
      <c r="AA16" s="297"/>
      <c r="AB16" s="297"/>
      <c r="AC16" s="297"/>
      <c r="AD16" s="297"/>
      <c r="AE16" s="297"/>
      <c r="AF16" s="297"/>
    </row>
    <row r="17" spans="1:32" s="254" customFormat="1" ht="54.95" customHeight="1">
      <c r="A17" s="398" t="s">
        <v>396</v>
      </c>
      <c r="B17" s="399"/>
      <c r="C17" s="399"/>
      <c r="D17" s="400"/>
      <c r="E17" s="398" t="s">
        <v>397</v>
      </c>
      <c r="F17" s="399"/>
      <c r="G17" s="399"/>
      <c r="H17" s="400"/>
      <c r="I17" s="398" t="s">
        <v>398</v>
      </c>
      <c r="J17" s="399"/>
      <c r="K17" s="399"/>
      <c r="L17" s="400"/>
      <c r="M17" s="398" t="s">
        <v>399</v>
      </c>
      <c r="N17" s="399"/>
      <c r="O17" s="399"/>
      <c r="P17" s="400"/>
      <c r="Q17" s="398" t="s">
        <v>400</v>
      </c>
      <c r="R17" s="399"/>
      <c r="S17" s="399"/>
      <c r="T17" s="400"/>
      <c r="U17" s="267"/>
      <c r="V17" s="296"/>
      <c r="W17" s="382"/>
      <c r="X17" s="382"/>
      <c r="Y17" s="382"/>
      <c r="Z17" s="382"/>
      <c r="AA17" s="297"/>
      <c r="AB17" s="297"/>
      <c r="AC17" s="297"/>
      <c r="AD17" s="297"/>
      <c r="AE17" s="297"/>
      <c r="AF17" s="297"/>
    </row>
    <row r="18" spans="1:32" s="254" customFormat="1" ht="54.95" customHeight="1">
      <c r="A18" s="398" t="s">
        <v>401</v>
      </c>
      <c r="B18" s="399"/>
      <c r="C18" s="399"/>
      <c r="D18" s="400"/>
      <c r="E18" s="398" t="s">
        <v>402</v>
      </c>
      <c r="F18" s="399"/>
      <c r="G18" s="399"/>
      <c r="H18" s="400"/>
      <c r="I18" s="398" t="s">
        <v>401</v>
      </c>
      <c r="J18" s="399"/>
      <c r="K18" s="399"/>
      <c r="L18" s="400"/>
      <c r="M18" s="398" t="s">
        <v>402</v>
      </c>
      <c r="N18" s="399"/>
      <c r="O18" s="399"/>
      <c r="P18" s="400"/>
      <c r="Q18" s="398" t="s">
        <v>401</v>
      </c>
      <c r="R18" s="399"/>
      <c r="S18" s="399"/>
      <c r="T18" s="400"/>
      <c r="U18" s="267"/>
      <c r="V18" s="296"/>
      <c r="W18" s="296"/>
      <c r="X18" s="296"/>
      <c r="Y18" s="296"/>
      <c r="Z18" s="296"/>
      <c r="AA18" s="297"/>
      <c r="AB18" s="297"/>
      <c r="AC18" s="297"/>
      <c r="AD18" s="297"/>
      <c r="AE18" s="297"/>
      <c r="AF18" s="297"/>
    </row>
    <row r="19" spans="1:32" s="254" customFormat="1" ht="54.95" customHeight="1" thickBot="1">
      <c r="A19" s="408" t="s">
        <v>403</v>
      </c>
      <c r="B19" s="409"/>
      <c r="C19" s="409"/>
      <c r="D19" s="410"/>
      <c r="E19" s="398" t="s">
        <v>404</v>
      </c>
      <c r="F19" s="399"/>
      <c r="G19" s="399"/>
      <c r="H19" s="400"/>
      <c r="I19" s="408" t="s">
        <v>405</v>
      </c>
      <c r="J19" s="409"/>
      <c r="K19" s="409"/>
      <c r="L19" s="410"/>
      <c r="M19" s="408" t="s">
        <v>406</v>
      </c>
      <c r="N19" s="409"/>
      <c r="O19" s="409"/>
      <c r="P19" s="410"/>
      <c r="Q19" s="408" t="s">
        <v>407</v>
      </c>
      <c r="R19" s="409"/>
      <c r="S19" s="409"/>
      <c r="T19" s="410"/>
      <c r="U19" s="267"/>
      <c r="V19" s="296"/>
      <c r="W19" s="296"/>
      <c r="X19" s="296"/>
      <c r="Y19" s="296"/>
      <c r="Z19" s="296"/>
      <c r="AA19" s="297"/>
      <c r="AB19" s="297"/>
      <c r="AC19" s="297"/>
      <c r="AD19" s="297"/>
      <c r="AE19" s="297"/>
      <c r="AF19" s="297"/>
    </row>
    <row r="20" spans="1:32" s="272" customFormat="1" ht="30.75" customHeight="1">
      <c r="A20" s="360" t="s">
        <v>374</v>
      </c>
      <c r="B20" s="361">
        <f>第二週明細!W12</f>
        <v>730.6</v>
      </c>
      <c r="C20" s="361" t="s">
        <v>9</v>
      </c>
      <c r="D20" s="362">
        <f>第二週明細!W8</f>
        <v>25</v>
      </c>
      <c r="E20" s="371" t="s">
        <v>374</v>
      </c>
      <c r="F20" s="372">
        <f>第二週明細!W20</f>
        <v>717.1</v>
      </c>
      <c r="G20" s="372" t="s">
        <v>9</v>
      </c>
      <c r="H20" s="373">
        <f>第二週明細!W16</f>
        <v>23</v>
      </c>
      <c r="I20" s="374" t="s">
        <v>374</v>
      </c>
      <c r="J20" s="372">
        <f>第二週明細!W28</f>
        <v>757.2</v>
      </c>
      <c r="K20" s="372" t="s">
        <v>9</v>
      </c>
      <c r="L20" s="373">
        <f>第二週明細!W24</f>
        <v>28</v>
      </c>
      <c r="M20" s="374" t="s">
        <v>374</v>
      </c>
      <c r="N20" s="372">
        <f>第二週明細!W36</f>
        <v>758.8</v>
      </c>
      <c r="O20" s="372" t="s">
        <v>9</v>
      </c>
      <c r="P20" s="373">
        <f>第二週明細!W32</f>
        <v>26</v>
      </c>
      <c r="Q20" s="374" t="s">
        <v>374</v>
      </c>
      <c r="R20" s="372">
        <f>第二週明細!W44</f>
        <v>721.8</v>
      </c>
      <c r="S20" s="372" t="s">
        <v>9</v>
      </c>
      <c r="T20" s="373">
        <f>第二週明細!W40</f>
        <v>23</v>
      </c>
      <c r="U20" s="267"/>
      <c r="V20" s="296"/>
      <c r="W20" s="296"/>
      <c r="X20" s="296"/>
      <c r="Y20" s="296"/>
      <c r="Z20" s="296"/>
      <c r="AA20" s="298"/>
      <c r="AB20" s="298"/>
      <c r="AC20" s="298"/>
      <c r="AD20" s="298"/>
      <c r="AE20" s="298"/>
      <c r="AF20" s="298"/>
    </row>
    <row r="21" spans="1:32" s="272" customFormat="1" ht="28.5" customHeight="1" thickBot="1">
      <c r="A21" s="375" t="s">
        <v>375</v>
      </c>
      <c r="B21" s="370">
        <f>第二週明細!W6</f>
        <v>95.5</v>
      </c>
      <c r="C21" s="369" t="s">
        <v>11</v>
      </c>
      <c r="D21" s="370">
        <v>8</v>
      </c>
      <c r="E21" s="376" t="s">
        <v>375</v>
      </c>
      <c r="F21" s="377">
        <f>第二週明細!W14</f>
        <v>95.5</v>
      </c>
      <c r="G21" s="377" t="s">
        <v>11</v>
      </c>
      <c r="H21" s="378">
        <f>第二週明細!W18</f>
        <v>30.9</v>
      </c>
      <c r="I21" s="376" t="s">
        <v>375</v>
      </c>
      <c r="J21" s="377">
        <f>第二週明細!W22</f>
        <v>93.5</v>
      </c>
      <c r="K21" s="377" t="s">
        <v>11</v>
      </c>
      <c r="L21" s="377">
        <f>第二週明細!W26</f>
        <v>32.799999999999997</v>
      </c>
      <c r="M21" s="377" t="s">
        <v>375</v>
      </c>
      <c r="N21" s="377">
        <f>第二週明細!W30</f>
        <v>98.5</v>
      </c>
      <c r="O21" s="377" t="s">
        <v>11</v>
      </c>
      <c r="P21" s="378">
        <f>第二週明細!W34</f>
        <v>32.700000000000003</v>
      </c>
      <c r="Q21" s="376" t="s">
        <v>375</v>
      </c>
      <c r="R21" s="377">
        <f>第二週明細!W38</f>
        <v>100</v>
      </c>
      <c r="S21" s="377" t="s">
        <v>11</v>
      </c>
      <c r="T21" s="378">
        <f>第二週明細!W42</f>
        <v>28.700000000000003</v>
      </c>
      <c r="U21" s="267"/>
      <c r="V21" s="296"/>
      <c r="W21" s="296"/>
      <c r="X21" s="296"/>
      <c r="Y21" s="296"/>
      <c r="Z21" s="296"/>
      <c r="AA21" s="298"/>
      <c r="AB21" s="298"/>
      <c r="AC21" s="298"/>
      <c r="AD21" s="298"/>
      <c r="AE21" s="298"/>
      <c r="AF21" s="298"/>
    </row>
    <row r="22" spans="1:32" s="273" customFormat="1" ht="50.25" customHeight="1" thickBot="1">
      <c r="A22" s="405" t="s">
        <v>408</v>
      </c>
      <c r="B22" s="406"/>
      <c r="C22" s="406"/>
      <c r="D22" s="407"/>
      <c r="E22" s="405" t="s">
        <v>409</v>
      </c>
      <c r="F22" s="406"/>
      <c r="G22" s="406"/>
      <c r="H22" s="407"/>
      <c r="I22" s="405"/>
      <c r="J22" s="406"/>
      <c r="K22" s="406"/>
      <c r="L22" s="407"/>
      <c r="M22" s="405"/>
      <c r="N22" s="406"/>
      <c r="O22" s="406"/>
      <c r="P22" s="407"/>
      <c r="Q22" s="405"/>
      <c r="R22" s="406"/>
      <c r="S22" s="406"/>
      <c r="T22" s="407"/>
      <c r="U22" s="267"/>
      <c r="V22" s="296"/>
      <c r="W22" s="296"/>
      <c r="X22" s="296"/>
      <c r="Y22" s="296"/>
      <c r="Z22" s="296"/>
      <c r="AA22" s="299"/>
      <c r="AB22" s="299"/>
      <c r="AC22" s="299"/>
      <c r="AD22" s="299"/>
      <c r="AE22" s="299"/>
      <c r="AF22" s="299"/>
    </row>
    <row r="23" spans="1:32" s="254" customFormat="1" ht="54.95" customHeight="1">
      <c r="A23" s="402" t="s">
        <v>382</v>
      </c>
      <c r="B23" s="403"/>
      <c r="C23" s="403"/>
      <c r="D23" s="404"/>
      <c r="E23" s="398" t="s">
        <v>410</v>
      </c>
      <c r="F23" s="399"/>
      <c r="G23" s="399"/>
      <c r="H23" s="400"/>
      <c r="I23" s="402"/>
      <c r="J23" s="403"/>
      <c r="K23" s="403"/>
      <c r="L23" s="404"/>
      <c r="M23" s="402"/>
      <c r="N23" s="403"/>
      <c r="O23" s="403"/>
      <c r="P23" s="404"/>
      <c r="Q23" s="402"/>
      <c r="R23" s="403"/>
      <c r="S23" s="403"/>
      <c r="T23" s="404"/>
      <c r="U23" s="267"/>
      <c r="V23" s="296"/>
      <c r="W23" s="296"/>
      <c r="X23" s="296"/>
      <c r="Y23" s="382"/>
      <c r="Z23" s="382"/>
      <c r="AA23" s="382"/>
      <c r="AB23" s="382"/>
      <c r="AC23" s="297"/>
      <c r="AD23" s="297"/>
      <c r="AE23" s="297"/>
      <c r="AF23" s="297"/>
    </row>
    <row r="24" spans="1:32" s="254" customFormat="1" ht="54.95" customHeight="1">
      <c r="A24" s="398" t="s">
        <v>411</v>
      </c>
      <c r="B24" s="399"/>
      <c r="C24" s="399"/>
      <c r="D24" s="400"/>
      <c r="E24" s="398" t="s">
        <v>412</v>
      </c>
      <c r="F24" s="399"/>
      <c r="G24" s="399"/>
      <c r="H24" s="400"/>
      <c r="I24" s="398"/>
      <c r="J24" s="399"/>
      <c r="K24" s="399"/>
      <c r="L24" s="400"/>
      <c r="M24" s="398"/>
      <c r="N24" s="399"/>
      <c r="O24" s="399"/>
      <c r="P24" s="400"/>
      <c r="Q24" s="398"/>
      <c r="R24" s="399"/>
      <c r="S24" s="399"/>
      <c r="T24" s="400"/>
      <c r="U24" s="267"/>
      <c r="V24" s="296"/>
      <c r="W24" s="296"/>
      <c r="X24" s="296"/>
      <c r="Y24" s="382"/>
      <c r="Z24" s="382"/>
      <c r="AA24" s="382"/>
      <c r="AB24" s="382"/>
      <c r="AC24" s="297"/>
      <c r="AD24" s="297"/>
      <c r="AE24" s="297"/>
      <c r="AF24" s="297"/>
    </row>
    <row r="25" spans="1:32" s="254" customFormat="1" ht="54.95" customHeight="1">
      <c r="A25" s="398" t="s">
        <v>413</v>
      </c>
      <c r="B25" s="399"/>
      <c r="C25" s="399"/>
      <c r="D25" s="400"/>
      <c r="E25" s="398" t="s">
        <v>414</v>
      </c>
      <c r="F25" s="399"/>
      <c r="G25" s="399"/>
      <c r="H25" s="400"/>
      <c r="I25" s="398"/>
      <c r="J25" s="399"/>
      <c r="K25" s="399"/>
      <c r="L25" s="400"/>
      <c r="M25" s="398"/>
      <c r="N25" s="399"/>
      <c r="O25" s="399"/>
      <c r="P25" s="400"/>
      <c r="Q25" s="398"/>
      <c r="R25" s="399"/>
      <c r="S25" s="399"/>
      <c r="T25" s="400"/>
      <c r="U25" s="267"/>
      <c r="V25" s="296"/>
      <c r="W25" s="296"/>
      <c r="X25" s="296"/>
      <c r="Y25" s="382"/>
      <c r="Z25" s="382"/>
      <c r="AA25" s="382"/>
      <c r="AB25" s="382"/>
      <c r="AC25" s="297"/>
      <c r="AD25" s="297"/>
      <c r="AE25" s="297"/>
      <c r="AF25" s="297"/>
    </row>
    <row r="26" spans="1:32" s="254" customFormat="1" ht="54.95" customHeight="1">
      <c r="A26" s="398" t="s">
        <v>415</v>
      </c>
      <c r="B26" s="399"/>
      <c r="C26" s="399"/>
      <c r="D26" s="400"/>
      <c r="E26" s="398" t="s">
        <v>416</v>
      </c>
      <c r="F26" s="399"/>
      <c r="G26" s="399"/>
      <c r="H26" s="400"/>
      <c r="I26" s="398"/>
      <c r="J26" s="399"/>
      <c r="K26" s="399"/>
      <c r="L26" s="400"/>
      <c r="M26" s="398"/>
      <c r="N26" s="399"/>
      <c r="O26" s="399"/>
      <c r="P26" s="400"/>
      <c r="Q26" s="398"/>
      <c r="R26" s="399"/>
      <c r="S26" s="399"/>
      <c r="T26" s="400"/>
      <c r="U26" s="267"/>
      <c r="V26" s="296"/>
      <c r="W26" s="296"/>
      <c r="X26" s="296"/>
      <c r="Y26" s="382"/>
      <c r="Z26" s="382"/>
      <c r="AA26" s="382"/>
      <c r="AB26" s="382"/>
      <c r="AC26" s="297"/>
      <c r="AD26" s="297"/>
      <c r="AE26" s="297"/>
      <c r="AF26" s="297"/>
    </row>
    <row r="27" spans="1:32" s="254" customFormat="1" ht="54.95" customHeight="1">
      <c r="A27" s="398" t="s">
        <v>402</v>
      </c>
      <c r="B27" s="399"/>
      <c r="C27" s="399"/>
      <c r="D27" s="400"/>
      <c r="E27" s="398" t="s">
        <v>401</v>
      </c>
      <c r="F27" s="399"/>
      <c r="G27" s="399"/>
      <c r="H27" s="400"/>
      <c r="I27" s="398"/>
      <c r="J27" s="399"/>
      <c r="K27" s="399"/>
      <c r="L27" s="400"/>
      <c r="M27" s="398"/>
      <c r="N27" s="399"/>
      <c r="O27" s="399"/>
      <c r="P27" s="400"/>
      <c r="Q27" s="398"/>
      <c r="R27" s="399"/>
      <c r="S27" s="399"/>
      <c r="T27" s="400"/>
      <c r="U27" s="267"/>
      <c r="V27" s="296"/>
      <c r="W27" s="296"/>
      <c r="X27" s="296"/>
      <c r="Y27" s="382"/>
      <c r="Z27" s="382"/>
      <c r="AA27" s="382"/>
      <c r="AB27" s="382"/>
      <c r="AC27" s="297"/>
      <c r="AD27" s="297"/>
      <c r="AE27" s="297"/>
      <c r="AF27" s="297"/>
    </row>
    <row r="28" spans="1:32" s="254" customFormat="1" ht="54.75" customHeight="1" thickBot="1">
      <c r="A28" s="398" t="s">
        <v>417</v>
      </c>
      <c r="B28" s="399"/>
      <c r="C28" s="399"/>
      <c r="D28" s="400"/>
      <c r="E28" s="408" t="s">
        <v>418</v>
      </c>
      <c r="F28" s="409"/>
      <c r="G28" s="409"/>
      <c r="H28" s="410"/>
      <c r="I28" s="408"/>
      <c r="J28" s="409"/>
      <c r="K28" s="409"/>
      <c r="L28" s="410"/>
      <c r="M28" s="398"/>
      <c r="N28" s="399"/>
      <c r="O28" s="399"/>
      <c r="P28" s="400"/>
      <c r="Q28" s="398"/>
      <c r="R28" s="399"/>
      <c r="S28" s="399"/>
      <c r="T28" s="400"/>
      <c r="U28" s="267"/>
      <c r="V28" s="296"/>
      <c r="W28" s="296"/>
      <c r="X28" s="296"/>
      <c r="Y28" s="382"/>
      <c r="Z28" s="382"/>
      <c r="AA28" s="382"/>
      <c r="AB28" s="382"/>
      <c r="AC28" s="297"/>
      <c r="AD28" s="297"/>
      <c r="AE28" s="297"/>
      <c r="AF28" s="297"/>
    </row>
    <row r="29" spans="1:32" s="223" customFormat="1" ht="25.5" customHeight="1">
      <c r="A29" s="374" t="s">
        <v>374</v>
      </c>
      <c r="B29" s="372">
        <f>第三週明細!W12</f>
        <v>773.4</v>
      </c>
      <c r="C29" s="372" t="s">
        <v>9</v>
      </c>
      <c r="D29" s="379">
        <f>第三週明細!W8</f>
        <v>27</v>
      </c>
      <c r="E29" s="374" t="s">
        <v>374</v>
      </c>
      <c r="F29" s="372">
        <f>第三週明細!W20</f>
        <v>745.7</v>
      </c>
      <c r="G29" s="372" t="s">
        <v>9</v>
      </c>
      <c r="H29" s="373">
        <f>第三週明細!W16</f>
        <v>23</v>
      </c>
      <c r="I29" s="374"/>
      <c r="J29" s="372"/>
      <c r="K29" s="372"/>
      <c r="L29" s="373"/>
      <c r="M29" s="374"/>
      <c r="N29" s="372"/>
      <c r="O29" s="372"/>
      <c r="P29" s="373"/>
      <c r="Q29" s="374"/>
      <c r="R29" s="372"/>
      <c r="S29" s="372"/>
      <c r="T29" s="373"/>
      <c r="U29" s="236"/>
      <c r="V29" s="294"/>
      <c r="W29" s="294"/>
      <c r="X29" s="294"/>
      <c r="Y29" s="294"/>
      <c r="Z29" s="294"/>
      <c r="AA29" s="300"/>
      <c r="AB29" s="300"/>
      <c r="AC29" s="300"/>
      <c r="AD29" s="300"/>
      <c r="AE29" s="300"/>
      <c r="AF29" s="300"/>
    </row>
    <row r="30" spans="1:32" s="223" customFormat="1" ht="27" customHeight="1" thickBot="1">
      <c r="A30" s="380" t="s">
        <v>375</v>
      </c>
      <c r="B30" s="378">
        <f>第三週明細!W6</f>
        <v>98.5</v>
      </c>
      <c r="C30" s="377" t="s">
        <v>11</v>
      </c>
      <c r="D30" s="378">
        <f>第三週明細!W10</f>
        <v>34.1</v>
      </c>
      <c r="E30" s="376" t="s">
        <v>375</v>
      </c>
      <c r="F30" s="377">
        <f>第三週明細!W14</f>
        <v>94</v>
      </c>
      <c r="G30" s="377" t="s">
        <v>11</v>
      </c>
      <c r="H30" s="378">
        <f>第三週明細!W18</f>
        <v>32.799999999999997</v>
      </c>
      <c r="I30" s="376"/>
      <c r="J30" s="377"/>
      <c r="K30" s="377"/>
      <c r="L30" s="378"/>
      <c r="M30" s="376"/>
      <c r="N30" s="377"/>
      <c r="O30" s="377"/>
      <c r="P30" s="378"/>
      <c r="Q30" s="376"/>
      <c r="R30" s="377"/>
      <c r="S30" s="377"/>
      <c r="T30" s="378"/>
      <c r="U30" s="236"/>
      <c r="V30" s="294"/>
      <c r="W30" s="294"/>
      <c r="X30" s="294"/>
      <c r="Y30" s="294"/>
      <c r="Z30" s="294"/>
      <c r="AA30" s="300"/>
      <c r="AB30" s="300"/>
      <c r="AC30" s="300"/>
      <c r="AD30" s="300"/>
      <c r="AE30" s="300"/>
      <c r="AF30" s="300"/>
    </row>
    <row r="31" spans="1:32" s="241" customFormat="1" ht="53.25" hidden="1" customHeight="1" thickBot="1">
      <c r="A31" s="395"/>
      <c r="B31" s="396"/>
      <c r="C31" s="396"/>
      <c r="D31" s="397"/>
      <c r="E31" s="395"/>
      <c r="F31" s="396"/>
      <c r="G31" s="396"/>
      <c r="H31" s="397"/>
      <c r="I31" s="395"/>
      <c r="J31" s="396"/>
      <c r="K31" s="396"/>
      <c r="L31" s="397"/>
      <c r="M31" s="395"/>
      <c r="N31" s="396"/>
      <c r="O31" s="396"/>
      <c r="P31" s="397"/>
      <c r="Q31" s="395"/>
      <c r="R31" s="396"/>
      <c r="S31" s="396"/>
      <c r="T31" s="397"/>
      <c r="U31" s="236"/>
      <c r="V31" s="294"/>
      <c r="W31" s="294"/>
      <c r="X31" s="294"/>
      <c r="Y31" s="294"/>
      <c r="Z31" s="294"/>
      <c r="AA31" s="301"/>
      <c r="AB31" s="301"/>
      <c r="AC31" s="301"/>
      <c r="AD31" s="301"/>
      <c r="AE31" s="301"/>
      <c r="AF31" s="301"/>
    </row>
    <row r="32" spans="1:32" s="240" customFormat="1" ht="54.95" hidden="1" customHeight="1">
      <c r="A32" s="443"/>
      <c r="B32" s="427"/>
      <c r="C32" s="427"/>
      <c r="D32" s="428"/>
      <c r="E32" s="426"/>
      <c r="F32" s="427"/>
      <c r="G32" s="427"/>
      <c r="H32" s="428"/>
      <c r="I32" s="426"/>
      <c r="J32" s="427"/>
      <c r="K32" s="427"/>
      <c r="L32" s="428"/>
      <c r="M32" s="426"/>
      <c r="N32" s="427"/>
      <c r="O32" s="427"/>
      <c r="P32" s="428"/>
      <c r="Q32" s="426"/>
      <c r="R32" s="427"/>
      <c r="S32" s="427"/>
      <c r="T32" s="428"/>
      <c r="U32" s="236"/>
      <c r="V32" s="294"/>
      <c r="W32" s="294"/>
      <c r="X32" s="294"/>
      <c r="Y32" s="294"/>
      <c r="Z32" s="294"/>
      <c r="AA32" s="302"/>
      <c r="AB32" s="302"/>
      <c r="AC32" s="302"/>
      <c r="AD32" s="302"/>
      <c r="AE32" s="302"/>
      <c r="AF32" s="302"/>
    </row>
    <row r="33" spans="1:32" s="240" customFormat="1" ht="54.95" hidden="1" customHeight="1">
      <c r="A33" s="414"/>
      <c r="B33" s="415"/>
      <c r="C33" s="415"/>
      <c r="D33" s="416"/>
      <c r="E33" s="414"/>
      <c r="F33" s="415"/>
      <c r="G33" s="415"/>
      <c r="H33" s="416"/>
      <c r="I33" s="414"/>
      <c r="J33" s="415"/>
      <c r="K33" s="415"/>
      <c r="L33" s="416"/>
      <c r="M33" s="414"/>
      <c r="N33" s="415"/>
      <c r="O33" s="415"/>
      <c r="P33" s="416"/>
      <c r="Q33" s="414"/>
      <c r="R33" s="415"/>
      <c r="S33" s="415"/>
      <c r="T33" s="416"/>
      <c r="U33" s="236"/>
      <c r="V33" s="294"/>
      <c r="W33" s="294"/>
      <c r="X33" s="294"/>
      <c r="Y33" s="294"/>
      <c r="Z33" s="294"/>
      <c r="AA33" s="302"/>
      <c r="AB33" s="302"/>
      <c r="AC33" s="302"/>
      <c r="AD33" s="302"/>
      <c r="AE33" s="302"/>
      <c r="AF33" s="302"/>
    </row>
    <row r="34" spans="1:32" s="240" customFormat="1" ht="54.95" hidden="1" customHeight="1">
      <c r="A34" s="414"/>
      <c r="B34" s="412"/>
      <c r="C34" s="412"/>
      <c r="D34" s="413"/>
      <c r="E34" s="411"/>
      <c r="F34" s="412"/>
      <c r="G34" s="412"/>
      <c r="H34" s="413"/>
      <c r="I34" s="411"/>
      <c r="J34" s="412"/>
      <c r="K34" s="412"/>
      <c r="L34" s="413"/>
      <c r="M34" s="411"/>
      <c r="N34" s="412"/>
      <c r="O34" s="412"/>
      <c r="P34" s="413"/>
      <c r="Q34" s="411"/>
      <c r="R34" s="412"/>
      <c r="S34" s="412"/>
      <c r="T34" s="413"/>
      <c r="U34" s="236"/>
      <c r="V34" s="294"/>
      <c r="W34" s="294"/>
      <c r="X34" s="294"/>
      <c r="Y34" s="294"/>
      <c r="Z34" s="294"/>
      <c r="AA34" s="302"/>
      <c r="AB34" s="302"/>
      <c r="AC34" s="302"/>
      <c r="AD34" s="302"/>
      <c r="AE34" s="302"/>
      <c r="AF34" s="302"/>
    </row>
    <row r="35" spans="1:32" s="240" customFormat="1" ht="54.95" hidden="1" customHeight="1">
      <c r="A35" s="429"/>
      <c r="B35" s="393"/>
      <c r="C35" s="393"/>
      <c r="D35" s="430"/>
      <c r="E35" s="429"/>
      <c r="F35" s="393"/>
      <c r="G35" s="393"/>
      <c r="H35" s="430"/>
      <c r="I35" s="429"/>
      <c r="J35" s="393"/>
      <c r="K35" s="393"/>
      <c r="L35" s="430"/>
      <c r="M35" s="429"/>
      <c r="N35" s="393"/>
      <c r="O35" s="393"/>
      <c r="P35" s="430"/>
      <c r="Q35" s="429"/>
      <c r="R35" s="393"/>
      <c r="S35" s="393"/>
      <c r="T35" s="430"/>
      <c r="U35" s="236"/>
      <c r="V35" s="294"/>
      <c r="W35" s="294"/>
      <c r="X35" s="294"/>
      <c r="Y35" s="294"/>
      <c r="Z35" s="294"/>
      <c r="AA35" s="302"/>
      <c r="AB35" s="302"/>
      <c r="AC35" s="302"/>
      <c r="AD35" s="302"/>
      <c r="AE35" s="302"/>
      <c r="AF35" s="302"/>
    </row>
    <row r="36" spans="1:32" s="240" customFormat="1" ht="54.95" hidden="1" customHeight="1">
      <c r="A36" s="414"/>
      <c r="B36" s="415"/>
      <c r="C36" s="415"/>
      <c r="D36" s="416"/>
      <c r="E36" s="414"/>
      <c r="F36" s="415"/>
      <c r="G36" s="415"/>
      <c r="H36" s="416"/>
      <c r="I36" s="414"/>
      <c r="J36" s="415"/>
      <c r="K36" s="415"/>
      <c r="L36" s="416"/>
      <c r="M36" s="414"/>
      <c r="N36" s="415"/>
      <c r="O36" s="415"/>
      <c r="P36" s="416"/>
      <c r="Q36" s="414"/>
      <c r="R36" s="415"/>
      <c r="S36" s="415"/>
      <c r="T36" s="416"/>
      <c r="U36" s="236"/>
      <c r="V36" s="294"/>
      <c r="W36" s="294"/>
      <c r="X36" s="294"/>
      <c r="Y36" s="294"/>
      <c r="Z36" s="294"/>
      <c r="AA36" s="302"/>
      <c r="AB36" s="302"/>
      <c r="AC36" s="302"/>
      <c r="AD36" s="302"/>
      <c r="AE36" s="302"/>
      <c r="AF36" s="302"/>
    </row>
    <row r="37" spans="1:32" s="240" customFormat="1" ht="70.5" hidden="1" thickBot="1">
      <c r="A37" s="420"/>
      <c r="B37" s="421"/>
      <c r="C37" s="421"/>
      <c r="D37" s="422"/>
      <c r="E37" s="420"/>
      <c r="F37" s="421"/>
      <c r="G37" s="421"/>
      <c r="H37" s="422"/>
      <c r="I37" s="420"/>
      <c r="J37" s="421"/>
      <c r="K37" s="421"/>
      <c r="L37" s="422"/>
      <c r="M37" s="420"/>
      <c r="N37" s="421"/>
      <c r="O37" s="421"/>
      <c r="P37" s="422"/>
      <c r="Q37" s="420"/>
      <c r="R37" s="421"/>
      <c r="S37" s="421"/>
      <c r="T37" s="422"/>
      <c r="U37" s="236"/>
      <c r="V37" s="294"/>
      <c r="W37" s="294"/>
      <c r="X37" s="294"/>
      <c r="Y37" s="294"/>
      <c r="Z37" s="294"/>
      <c r="AA37" s="302"/>
      <c r="AB37" s="302"/>
      <c r="AC37" s="302"/>
      <c r="AD37" s="302"/>
      <c r="AE37" s="302"/>
      <c r="AF37" s="302"/>
    </row>
    <row r="38" spans="1:32" s="223" customFormat="1" ht="24" hidden="1">
      <c r="A38" s="226" t="s">
        <v>62</v>
      </c>
      <c r="B38" s="224">
        <v>0</v>
      </c>
      <c r="C38" s="224" t="s">
        <v>9</v>
      </c>
      <c r="D38" s="225">
        <v>0</v>
      </c>
      <c r="E38" s="226" t="s">
        <v>46</v>
      </c>
      <c r="F38" s="224">
        <v>0</v>
      </c>
      <c r="G38" s="224" t="s">
        <v>9</v>
      </c>
      <c r="H38" s="225">
        <v>0</v>
      </c>
      <c r="I38" s="226" t="s">
        <v>42</v>
      </c>
      <c r="J38" s="224">
        <v>0</v>
      </c>
      <c r="K38" s="224" t="s">
        <v>9</v>
      </c>
      <c r="L38" s="225">
        <v>0</v>
      </c>
      <c r="M38" s="226" t="s">
        <v>42</v>
      </c>
      <c r="N38" s="224">
        <v>0</v>
      </c>
      <c r="O38" s="224" t="s">
        <v>9</v>
      </c>
      <c r="P38" s="225">
        <v>0</v>
      </c>
      <c r="Q38" s="226" t="s">
        <v>42</v>
      </c>
      <c r="R38" s="224">
        <v>0</v>
      </c>
      <c r="S38" s="224" t="s">
        <v>9</v>
      </c>
      <c r="T38" s="225">
        <v>0</v>
      </c>
      <c r="U38" s="236"/>
      <c r="V38" s="294"/>
      <c r="W38" s="294"/>
      <c r="X38" s="294"/>
      <c r="Y38" s="294"/>
      <c r="Z38" s="294"/>
      <c r="AA38" s="300"/>
      <c r="AB38" s="300"/>
      <c r="AC38" s="300"/>
      <c r="AD38" s="300"/>
      <c r="AE38" s="300"/>
      <c r="AF38" s="300"/>
    </row>
    <row r="39" spans="1:32" s="223" customFormat="1" ht="24.75" hidden="1" thickBot="1">
      <c r="A39" s="226" t="s">
        <v>57</v>
      </c>
      <c r="B39" s="224">
        <v>0</v>
      </c>
      <c r="C39" s="228" t="s">
        <v>11</v>
      </c>
      <c r="D39" s="229">
        <v>0</v>
      </c>
      <c r="E39" s="224" t="s">
        <v>83</v>
      </c>
      <c r="F39" s="224">
        <v>0</v>
      </c>
      <c r="G39" s="231" t="s">
        <v>11</v>
      </c>
      <c r="H39" s="232">
        <v>0</v>
      </c>
      <c r="I39" s="233" t="s">
        <v>7</v>
      </c>
      <c r="J39" s="231">
        <v>0</v>
      </c>
      <c r="K39" s="231" t="s">
        <v>11</v>
      </c>
      <c r="L39" s="232">
        <v>0</v>
      </c>
      <c r="M39" s="233" t="s">
        <v>7</v>
      </c>
      <c r="N39" s="231">
        <v>0</v>
      </c>
      <c r="O39" s="231" t="s">
        <v>11</v>
      </c>
      <c r="P39" s="232">
        <v>0</v>
      </c>
      <c r="Q39" s="233" t="s">
        <v>7</v>
      </c>
      <c r="R39" s="231">
        <v>0</v>
      </c>
      <c r="S39" s="231" t="s">
        <v>11</v>
      </c>
      <c r="T39" s="232">
        <v>0</v>
      </c>
      <c r="U39" s="236"/>
      <c r="V39" s="294"/>
      <c r="W39" s="294"/>
      <c r="X39" s="294"/>
      <c r="Y39" s="294"/>
      <c r="Z39" s="294"/>
      <c r="AA39" s="300"/>
      <c r="AB39" s="300"/>
      <c r="AC39" s="300"/>
      <c r="AD39" s="300"/>
      <c r="AE39" s="300"/>
      <c r="AF39" s="300"/>
    </row>
    <row r="40" spans="1:32" s="241" customFormat="1" ht="57" hidden="1" thickBot="1">
      <c r="A40" s="395"/>
      <c r="B40" s="396"/>
      <c r="C40" s="396"/>
      <c r="D40" s="397"/>
      <c r="E40" s="395"/>
      <c r="F40" s="396"/>
      <c r="G40" s="396"/>
      <c r="H40" s="397"/>
      <c r="I40" s="395"/>
      <c r="J40" s="396"/>
      <c r="K40" s="396"/>
      <c r="L40" s="397"/>
      <c r="M40" s="395"/>
      <c r="N40" s="396"/>
      <c r="O40" s="396"/>
      <c r="P40" s="397"/>
      <c r="Q40" s="431"/>
      <c r="R40" s="432"/>
      <c r="S40" s="432"/>
      <c r="T40" s="433"/>
      <c r="U40" s="236"/>
      <c r="V40" s="294"/>
      <c r="W40" s="294"/>
      <c r="X40" s="294"/>
      <c r="Y40" s="294"/>
      <c r="Z40" s="294"/>
      <c r="AA40" s="301"/>
      <c r="AB40" s="301"/>
      <c r="AC40" s="301"/>
      <c r="AD40" s="301"/>
      <c r="AE40" s="301"/>
      <c r="AF40" s="301"/>
    </row>
    <row r="41" spans="1:32" s="240" customFormat="1" ht="54.95" hidden="1" customHeight="1">
      <c r="A41" s="426"/>
      <c r="B41" s="427"/>
      <c r="C41" s="427"/>
      <c r="D41" s="428"/>
      <c r="E41" s="411"/>
      <c r="F41" s="412"/>
      <c r="G41" s="412"/>
      <c r="H41" s="413"/>
      <c r="I41" s="426"/>
      <c r="J41" s="427"/>
      <c r="K41" s="427"/>
      <c r="L41" s="428"/>
      <c r="M41" s="426"/>
      <c r="N41" s="427"/>
      <c r="O41" s="427"/>
      <c r="P41" s="428"/>
      <c r="Q41" s="426"/>
      <c r="R41" s="427"/>
      <c r="S41" s="427"/>
      <c r="T41" s="428"/>
      <c r="U41" s="236"/>
      <c r="V41" s="294"/>
      <c r="W41" s="294"/>
      <c r="X41" s="294"/>
      <c r="Y41" s="294"/>
      <c r="Z41" s="294"/>
      <c r="AA41" s="302"/>
      <c r="AB41" s="302"/>
      <c r="AC41" s="302"/>
      <c r="AD41" s="302"/>
      <c r="AE41" s="302"/>
      <c r="AF41" s="302"/>
    </row>
    <row r="42" spans="1:32" s="240" customFormat="1" ht="54.95" hidden="1" customHeight="1">
      <c r="A42" s="414"/>
      <c r="B42" s="415"/>
      <c r="C42" s="415"/>
      <c r="D42" s="416"/>
      <c r="E42" s="414"/>
      <c r="F42" s="415"/>
      <c r="G42" s="415"/>
      <c r="H42" s="416"/>
      <c r="I42" s="414"/>
      <c r="J42" s="415"/>
      <c r="K42" s="415"/>
      <c r="L42" s="416"/>
      <c r="M42" s="411"/>
      <c r="N42" s="412"/>
      <c r="O42" s="412"/>
      <c r="P42" s="413"/>
      <c r="Q42" s="411"/>
      <c r="R42" s="412"/>
      <c r="S42" s="412"/>
      <c r="T42" s="413"/>
      <c r="U42" s="236"/>
      <c r="V42" s="294"/>
      <c r="W42" s="294"/>
      <c r="X42" s="294"/>
      <c r="Y42" s="294"/>
      <c r="Z42" s="294"/>
      <c r="AA42" s="302"/>
      <c r="AB42" s="302"/>
      <c r="AC42" s="302"/>
      <c r="AD42" s="302"/>
      <c r="AE42" s="302"/>
      <c r="AF42" s="302"/>
    </row>
    <row r="43" spans="1:32" s="240" customFormat="1" ht="54.95" hidden="1" customHeight="1">
      <c r="A43" s="411"/>
      <c r="B43" s="412"/>
      <c r="C43" s="412"/>
      <c r="D43" s="413"/>
      <c r="E43" s="411"/>
      <c r="F43" s="412"/>
      <c r="G43" s="412"/>
      <c r="H43" s="413"/>
      <c r="I43" s="414"/>
      <c r="J43" s="412"/>
      <c r="K43" s="412"/>
      <c r="L43" s="413"/>
      <c r="M43" s="411"/>
      <c r="N43" s="412"/>
      <c r="O43" s="412"/>
      <c r="P43" s="413"/>
      <c r="Q43" s="411"/>
      <c r="R43" s="412"/>
      <c r="S43" s="412"/>
      <c r="T43" s="413"/>
      <c r="U43" s="236"/>
      <c r="V43" s="294"/>
      <c r="W43" s="294"/>
      <c r="X43" s="294"/>
      <c r="Y43" s="294"/>
      <c r="Z43" s="294"/>
      <c r="AA43" s="302"/>
      <c r="AB43" s="302"/>
      <c r="AC43" s="302"/>
      <c r="AD43" s="302"/>
      <c r="AE43" s="302"/>
      <c r="AF43" s="302"/>
    </row>
    <row r="44" spans="1:32" s="240" customFormat="1" ht="54.95" hidden="1" customHeight="1">
      <c r="A44" s="411"/>
      <c r="B44" s="412"/>
      <c r="C44" s="412"/>
      <c r="D44" s="413"/>
      <c r="E44" s="429"/>
      <c r="F44" s="393"/>
      <c r="G44" s="393"/>
      <c r="H44" s="430"/>
      <c r="I44" s="411"/>
      <c r="J44" s="412"/>
      <c r="K44" s="412"/>
      <c r="L44" s="413"/>
      <c r="M44" s="249"/>
      <c r="N44" s="247"/>
      <c r="O44" s="247"/>
      <c r="P44" s="248"/>
      <c r="Q44" s="249"/>
      <c r="R44" s="247"/>
      <c r="S44" s="247"/>
      <c r="T44" s="248"/>
      <c r="U44" s="236"/>
      <c r="V44" s="294"/>
      <c r="W44" s="294"/>
      <c r="X44" s="294"/>
      <c r="Y44" s="294"/>
      <c r="Z44" s="294"/>
      <c r="AA44" s="302"/>
      <c r="AB44" s="302"/>
      <c r="AC44" s="302"/>
      <c r="AD44" s="302"/>
      <c r="AE44" s="302"/>
      <c r="AF44" s="302"/>
    </row>
    <row r="45" spans="1:32" s="240" customFormat="1" ht="54.95" hidden="1" customHeight="1">
      <c r="A45" s="414"/>
      <c r="B45" s="415"/>
      <c r="C45" s="415"/>
      <c r="D45" s="416"/>
      <c r="E45" s="414"/>
      <c r="F45" s="415"/>
      <c r="G45" s="415"/>
      <c r="H45" s="416"/>
      <c r="I45" s="411"/>
      <c r="J45" s="412"/>
      <c r="K45" s="412"/>
      <c r="L45" s="413"/>
      <c r="M45" s="411"/>
      <c r="N45" s="412"/>
      <c r="O45" s="412"/>
      <c r="P45" s="413"/>
      <c r="Q45" s="411"/>
      <c r="R45" s="412"/>
      <c r="S45" s="412"/>
      <c r="T45" s="413"/>
      <c r="U45" s="236"/>
      <c r="V45" s="294"/>
      <c r="W45" s="294"/>
      <c r="X45" s="294"/>
      <c r="Y45" s="294"/>
      <c r="Z45" s="294"/>
      <c r="AA45" s="302"/>
      <c r="AB45" s="302"/>
      <c r="AC45" s="302"/>
      <c r="AD45" s="302"/>
      <c r="AE45" s="302"/>
      <c r="AF45" s="302"/>
    </row>
    <row r="46" spans="1:32" s="239" customFormat="1" ht="54.95" hidden="1" customHeight="1" thickBot="1">
      <c r="A46" s="420"/>
      <c r="B46" s="421"/>
      <c r="C46" s="421"/>
      <c r="D46" s="422"/>
      <c r="E46" s="420"/>
      <c r="F46" s="421"/>
      <c r="G46" s="421"/>
      <c r="H46" s="422"/>
      <c r="I46" s="420"/>
      <c r="J46" s="421"/>
      <c r="K46" s="421"/>
      <c r="L46" s="422"/>
      <c r="M46" s="423"/>
      <c r="N46" s="424"/>
      <c r="O46" s="424"/>
      <c r="P46" s="425"/>
      <c r="Q46" s="417"/>
      <c r="R46" s="418"/>
      <c r="S46" s="418"/>
      <c r="T46" s="419"/>
      <c r="U46" s="236"/>
      <c r="V46" s="294"/>
      <c r="W46" s="294"/>
      <c r="X46" s="294"/>
      <c r="Y46" s="294"/>
      <c r="Z46" s="294"/>
      <c r="AA46" s="303"/>
      <c r="AB46" s="303"/>
      <c r="AC46" s="303"/>
      <c r="AD46" s="303"/>
      <c r="AE46" s="303"/>
      <c r="AF46" s="303"/>
    </row>
    <row r="47" spans="1:32" ht="27" hidden="1" customHeight="1">
      <c r="A47" s="226" t="s">
        <v>42</v>
      </c>
      <c r="B47" s="224">
        <v>0</v>
      </c>
      <c r="C47" s="224" t="s">
        <v>9</v>
      </c>
      <c r="D47" s="225">
        <v>0</v>
      </c>
      <c r="E47" s="226" t="s">
        <v>42</v>
      </c>
      <c r="F47" s="224">
        <v>0</v>
      </c>
      <c r="G47" s="224" t="s">
        <v>9</v>
      </c>
      <c r="H47" s="225">
        <v>0</v>
      </c>
      <c r="I47" s="226" t="s">
        <v>42</v>
      </c>
      <c r="J47" s="224">
        <v>0</v>
      </c>
      <c r="K47" s="224" t="s">
        <v>9</v>
      </c>
      <c r="L47" s="225">
        <v>0</v>
      </c>
      <c r="M47" s="226" t="s">
        <v>42</v>
      </c>
      <c r="N47" s="224">
        <v>0</v>
      </c>
      <c r="O47" s="224" t="s">
        <v>9</v>
      </c>
      <c r="P47" s="225">
        <v>0</v>
      </c>
      <c r="Q47" s="226" t="s">
        <v>42</v>
      </c>
      <c r="R47" s="224">
        <v>0</v>
      </c>
      <c r="S47" s="224" t="s">
        <v>9</v>
      </c>
      <c r="T47" s="225">
        <v>0</v>
      </c>
      <c r="U47" s="236"/>
      <c r="V47" s="294"/>
      <c r="W47" s="294"/>
      <c r="X47" s="294"/>
      <c r="Y47" s="294"/>
      <c r="Z47" s="294"/>
      <c r="AA47" s="237"/>
      <c r="AB47" s="237"/>
      <c r="AC47" s="237"/>
      <c r="AD47" s="237"/>
      <c r="AE47" s="237"/>
      <c r="AF47" s="237"/>
    </row>
    <row r="48" spans="1:32" ht="26.25" hidden="1" customHeight="1" thickBot="1">
      <c r="A48" s="227" t="s">
        <v>7</v>
      </c>
      <c r="B48" s="228">
        <v>0</v>
      </c>
      <c r="C48" s="228" t="s">
        <v>11</v>
      </c>
      <c r="D48" s="229">
        <v>0</v>
      </c>
      <c r="E48" s="227" t="s">
        <v>7</v>
      </c>
      <c r="F48" s="228">
        <v>0</v>
      </c>
      <c r="G48" s="228" t="s">
        <v>11</v>
      </c>
      <c r="H48" s="229">
        <v>0</v>
      </c>
      <c r="I48" s="227" t="s">
        <v>7</v>
      </c>
      <c r="J48" s="228">
        <v>0</v>
      </c>
      <c r="K48" s="228" t="s">
        <v>11</v>
      </c>
      <c r="L48" s="229">
        <v>0</v>
      </c>
      <c r="M48" s="227" t="s">
        <v>7</v>
      </c>
      <c r="N48" s="228">
        <v>0</v>
      </c>
      <c r="O48" s="228" t="s">
        <v>11</v>
      </c>
      <c r="P48" s="229">
        <v>0</v>
      </c>
      <c r="Q48" s="227" t="s">
        <v>7</v>
      </c>
      <c r="R48" s="228">
        <v>0</v>
      </c>
      <c r="S48" s="228" t="s">
        <v>11</v>
      </c>
      <c r="T48" s="229">
        <v>0</v>
      </c>
      <c r="U48" s="236"/>
      <c r="V48" s="294"/>
      <c r="W48" s="294"/>
      <c r="X48" s="294"/>
      <c r="Y48" s="294"/>
      <c r="Z48" s="294"/>
      <c r="AA48" s="237"/>
      <c r="AB48" s="237"/>
      <c r="AC48" s="237"/>
      <c r="AD48" s="237"/>
      <c r="AE48" s="237"/>
      <c r="AF48" s="237"/>
    </row>
    <row r="49" spans="1:32" s="273" customFormat="1" ht="50.25" customHeight="1" thickBot="1">
      <c r="A49" s="390"/>
      <c r="B49" s="391"/>
      <c r="C49" s="391"/>
      <c r="D49" s="392"/>
      <c r="E49" s="390"/>
      <c r="F49" s="391"/>
      <c r="G49" s="391"/>
      <c r="H49" s="392"/>
      <c r="I49" s="390"/>
      <c r="J49" s="391"/>
      <c r="K49" s="391"/>
      <c r="L49" s="392"/>
      <c r="M49" s="390"/>
      <c r="N49" s="391"/>
      <c r="O49" s="391"/>
      <c r="P49" s="392"/>
      <c r="Q49" s="390"/>
      <c r="R49" s="391"/>
      <c r="S49" s="391"/>
      <c r="T49" s="392"/>
      <c r="U49" s="267"/>
      <c r="V49" s="296"/>
      <c r="W49" s="296"/>
      <c r="X49" s="296"/>
      <c r="Y49" s="296"/>
      <c r="Z49" s="296"/>
      <c r="AA49" s="299"/>
      <c r="AB49" s="299"/>
      <c r="AC49" s="299"/>
      <c r="AD49" s="299"/>
      <c r="AE49" s="299"/>
      <c r="AF49" s="299"/>
    </row>
    <row r="50" spans="1:32" s="254" customFormat="1" ht="54.95" customHeight="1">
      <c r="A50" s="387"/>
      <c r="B50" s="388"/>
      <c r="C50" s="388"/>
      <c r="D50" s="389"/>
      <c r="E50" s="381"/>
      <c r="F50" s="382"/>
      <c r="G50" s="382"/>
      <c r="H50" s="383"/>
      <c r="I50" s="387"/>
      <c r="J50" s="388"/>
      <c r="K50" s="388"/>
      <c r="L50" s="389"/>
      <c r="M50" s="387"/>
      <c r="N50" s="388"/>
      <c r="O50" s="388"/>
      <c r="P50" s="389"/>
      <c r="Q50" s="387"/>
      <c r="R50" s="388"/>
      <c r="S50" s="388"/>
      <c r="T50" s="389"/>
      <c r="U50" s="267"/>
      <c r="V50" s="296"/>
      <c r="W50" s="296"/>
      <c r="X50" s="296"/>
      <c r="Y50" s="382"/>
      <c r="Z50" s="382"/>
      <c r="AA50" s="382"/>
      <c r="AB50" s="382"/>
      <c r="AC50" s="297"/>
      <c r="AD50" s="297"/>
      <c r="AE50" s="297"/>
      <c r="AF50" s="297"/>
    </row>
    <row r="51" spans="1:32" s="254" customFormat="1" ht="54.95" customHeight="1">
      <c r="A51" s="381"/>
      <c r="B51" s="382"/>
      <c r="C51" s="382"/>
      <c r="D51" s="383"/>
      <c r="E51" s="381"/>
      <c r="F51" s="382"/>
      <c r="G51" s="382"/>
      <c r="H51" s="383"/>
      <c r="I51" s="381"/>
      <c r="J51" s="382"/>
      <c r="K51" s="382"/>
      <c r="L51" s="383"/>
      <c r="M51" s="381"/>
      <c r="N51" s="382"/>
      <c r="O51" s="382"/>
      <c r="P51" s="383"/>
      <c r="Q51" s="381"/>
      <c r="R51" s="382"/>
      <c r="S51" s="382"/>
      <c r="T51" s="383"/>
      <c r="U51" s="267"/>
      <c r="V51" s="296"/>
      <c r="W51" s="296"/>
      <c r="X51" s="296"/>
      <c r="Y51" s="382"/>
      <c r="Z51" s="382"/>
      <c r="AA51" s="382"/>
      <c r="AB51" s="382"/>
      <c r="AC51" s="297"/>
      <c r="AD51" s="297"/>
      <c r="AE51" s="297"/>
      <c r="AF51" s="297"/>
    </row>
    <row r="52" spans="1:32" s="254" customFormat="1" ht="54.95" customHeight="1">
      <c r="A52" s="381"/>
      <c r="B52" s="382"/>
      <c r="C52" s="382"/>
      <c r="D52" s="383"/>
      <c r="E52" s="381"/>
      <c r="F52" s="382"/>
      <c r="G52" s="382"/>
      <c r="H52" s="383"/>
      <c r="I52" s="381"/>
      <c r="J52" s="382"/>
      <c r="K52" s="382"/>
      <c r="L52" s="383"/>
      <c r="M52" s="381"/>
      <c r="N52" s="382"/>
      <c r="O52" s="382"/>
      <c r="P52" s="383"/>
      <c r="Q52" s="381"/>
      <c r="R52" s="382"/>
      <c r="S52" s="382"/>
      <c r="T52" s="383"/>
      <c r="U52" s="267"/>
      <c r="V52" s="296"/>
      <c r="W52" s="296"/>
      <c r="X52" s="296"/>
      <c r="Y52" s="382"/>
      <c r="Z52" s="382"/>
      <c r="AA52" s="382"/>
      <c r="AB52" s="382"/>
      <c r="AC52" s="297"/>
      <c r="AD52" s="297"/>
      <c r="AE52" s="297"/>
      <c r="AF52" s="297"/>
    </row>
    <row r="53" spans="1:32" s="254" customFormat="1" ht="54.95" customHeight="1">
      <c r="A53" s="381"/>
      <c r="B53" s="382"/>
      <c r="C53" s="382"/>
      <c r="D53" s="383"/>
      <c r="E53" s="381"/>
      <c r="F53" s="382"/>
      <c r="G53" s="382"/>
      <c r="H53" s="383"/>
      <c r="I53" s="381"/>
      <c r="J53" s="382"/>
      <c r="K53" s="382"/>
      <c r="L53" s="383"/>
      <c r="M53" s="381"/>
      <c r="N53" s="382"/>
      <c r="O53" s="382"/>
      <c r="P53" s="383"/>
      <c r="Q53" s="381"/>
      <c r="R53" s="382"/>
      <c r="S53" s="382"/>
      <c r="T53" s="383"/>
      <c r="U53" s="267"/>
      <c r="V53" s="296"/>
      <c r="W53" s="296"/>
      <c r="X53" s="296"/>
      <c r="Y53" s="382"/>
      <c r="Z53" s="382"/>
      <c r="AA53" s="382"/>
      <c r="AB53" s="382"/>
      <c r="AC53" s="297"/>
      <c r="AD53" s="297"/>
      <c r="AE53" s="297"/>
      <c r="AF53" s="297"/>
    </row>
    <row r="54" spans="1:32" s="254" customFormat="1" ht="54.95" customHeight="1">
      <c r="A54" s="381"/>
      <c r="B54" s="382"/>
      <c r="C54" s="382"/>
      <c r="D54" s="383"/>
      <c r="E54" s="381"/>
      <c r="F54" s="382"/>
      <c r="G54" s="382"/>
      <c r="H54" s="383"/>
      <c r="I54" s="381"/>
      <c r="J54" s="382"/>
      <c r="K54" s="382"/>
      <c r="L54" s="383"/>
      <c r="M54" s="381"/>
      <c r="N54" s="382"/>
      <c r="O54" s="382"/>
      <c r="P54" s="383"/>
      <c r="Q54" s="381"/>
      <c r="R54" s="382"/>
      <c r="S54" s="382"/>
      <c r="T54" s="383"/>
      <c r="U54" s="267"/>
      <c r="V54" s="296"/>
      <c r="W54" s="296"/>
      <c r="X54" s="296"/>
      <c r="Y54" s="382"/>
      <c r="Z54" s="382"/>
      <c r="AA54" s="382"/>
      <c r="AB54" s="382"/>
      <c r="AC54" s="297"/>
      <c r="AD54" s="297"/>
      <c r="AE54" s="297"/>
      <c r="AF54" s="297"/>
    </row>
    <row r="55" spans="1:32" s="254" customFormat="1" ht="54.75" customHeight="1" thickBot="1">
      <c r="A55" s="381"/>
      <c r="B55" s="382"/>
      <c r="C55" s="382"/>
      <c r="D55" s="383"/>
      <c r="E55" s="384"/>
      <c r="F55" s="385"/>
      <c r="G55" s="385"/>
      <c r="H55" s="386"/>
      <c r="I55" s="384"/>
      <c r="J55" s="385"/>
      <c r="K55" s="385"/>
      <c r="L55" s="386"/>
      <c r="M55" s="381"/>
      <c r="N55" s="382"/>
      <c r="O55" s="382"/>
      <c r="P55" s="383"/>
      <c r="Q55" s="381"/>
      <c r="R55" s="382"/>
      <c r="S55" s="382"/>
      <c r="T55" s="383"/>
      <c r="U55" s="267"/>
      <c r="V55" s="296"/>
      <c r="W55" s="296"/>
      <c r="X55" s="296"/>
      <c r="Y55" s="382"/>
      <c r="Z55" s="382"/>
      <c r="AA55" s="382"/>
      <c r="AB55" s="382"/>
      <c r="AC55" s="297"/>
      <c r="AD55" s="297"/>
      <c r="AE55" s="297"/>
      <c r="AF55" s="297"/>
    </row>
    <row r="56" spans="1:32" s="223" customFormat="1" ht="25.5" customHeight="1">
      <c r="A56" s="262"/>
      <c r="B56" s="263"/>
      <c r="C56" s="263"/>
      <c r="D56" s="330"/>
      <c r="E56" s="262"/>
      <c r="F56" s="263"/>
      <c r="G56" s="263"/>
      <c r="H56" s="264"/>
      <c r="I56" s="262"/>
      <c r="J56" s="263"/>
      <c r="K56" s="263"/>
      <c r="L56" s="264"/>
      <c r="M56" s="262"/>
      <c r="N56" s="263"/>
      <c r="O56" s="263"/>
      <c r="P56" s="264"/>
      <c r="Q56" s="262"/>
      <c r="R56" s="263"/>
      <c r="S56" s="263"/>
      <c r="T56" s="264"/>
      <c r="U56" s="236"/>
      <c r="V56" s="294"/>
      <c r="W56" s="294"/>
      <c r="X56" s="294"/>
      <c r="Y56" s="294"/>
      <c r="Z56" s="294"/>
      <c r="AA56" s="300"/>
      <c r="AB56" s="300"/>
      <c r="AC56" s="300"/>
      <c r="AD56" s="300"/>
      <c r="AE56" s="300"/>
      <c r="AF56" s="300"/>
    </row>
    <row r="57" spans="1:32" s="223" customFormat="1" ht="27" customHeight="1" thickBot="1">
      <c r="A57" s="331"/>
      <c r="B57" s="266"/>
      <c r="C57" s="265"/>
      <c r="D57" s="266"/>
      <c r="E57" s="276"/>
      <c r="F57" s="265"/>
      <c r="G57" s="265"/>
      <c r="H57" s="266"/>
      <c r="I57" s="276"/>
      <c r="J57" s="265"/>
      <c r="K57" s="265"/>
      <c r="L57" s="266"/>
      <c r="M57" s="276"/>
      <c r="N57" s="265"/>
      <c r="O57" s="265"/>
      <c r="P57" s="266"/>
      <c r="Q57" s="276"/>
      <c r="R57" s="265"/>
      <c r="S57" s="265"/>
      <c r="T57" s="266"/>
      <c r="U57" s="236"/>
      <c r="V57" s="294"/>
      <c r="W57" s="294"/>
      <c r="X57" s="294"/>
      <c r="Y57" s="294"/>
      <c r="Z57" s="294"/>
      <c r="AA57" s="300"/>
      <c r="AB57" s="300"/>
      <c r="AC57" s="300"/>
      <c r="AD57" s="300"/>
      <c r="AE57" s="300"/>
      <c r="AF57" s="300"/>
    </row>
    <row r="58" spans="1:32" s="273" customFormat="1" ht="50.25" customHeight="1" thickBot="1">
      <c r="A58" s="390"/>
      <c r="B58" s="391"/>
      <c r="C58" s="391"/>
      <c r="D58" s="392"/>
      <c r="E58" s="390"/>
      <c r="F58" s="391"/>
      <c r="G58" s="391"/>
      <c r="H58" s="392"/>
      <c r="I58" s="390"/>
      <c r="J58" s="391"/>
      <c r="K58" s="391"/>
      <c r="L58" s="392"/>
      <c r="M58" s="390"/>
      <c r="N58" s="391"/>
      <c r="O58" s="391"/>
      <c r="P58" s="392"/>
      <c r="Q58" s="390"/>
      <c r="R58" s="391"/>
      <c r="S58" s="391"/>
      <c r="T58" s="392"/>
      <c r="U58" s="267"/>
      <c r="V58" s="296"/>
      <c r="W58" s="296"/>
      <c r="X58" s="296"/>
      <c r="Y58" s="296"/>
      <c r="Z58" s="296"/>
      <c r="AA58" s="299"/>
      <c r="AB58" s="299"/>
      <c r="AC58" s="299"/>
      <c r="AD58" s="299"/>
      <c r="AE58" s="299"/>
      <c r="AF58" s="299"/>
    </row>
    <row r="59" spans="1:32" s="254" customFormat="1" ht="54.95" customHeight="1">
      <c r="A59" s="387"/>
      <c r="B59" s="388"/>
      <c r="C59" s="388"/>
      <c r="D59" s="389"/>
      <c r="E59" s="381"/>
      <c r="F59" s="382"/>
      <c r="G59" s="382"/>
      <c r="H59" s="383"/>
      <c r="I59" s="387"/>
      <c r="J59" s="388"/>
      <c r="K59" s="388"/>
      <c r="L59" s="389"/>
      <c r="M59" s="387"/>
      <c r="N59" s="388"/>
      <c r="O59" s="388"/>
      <c r="P59" s="389"/>
      <c r="Q59" s="387"/>
      <c r="R59" s="388"/>
      <c r="S59" s="388"/>
      <c r="T59" s="389"/>
      <c r="U59" s="267"/>
      <c r="V59" s="296"/>
      <c r="W59" s="296"/>
      <c r="X59" s="296"/>
      <c r="Y59" s="382"/>
      <c r="Z59" s="382"/>
      <c r="AA59" s="382"/>
      <c r="AB59" s="382"/>
      <c r="AC59" s="297"/>
      <c r="AD59" s="297"/>
      <c r="AE59" s="297"/>
      <c r="AF59" s="297"/>
    </row>
    <row r="60" spans="1:32" s="254" customFormat="1" ht="54.95" customHeight="1">
      <c r="A60" s="381"/>
      <c r="B60" s="382"/>
      <c r="C60" s="382"/>
      <c r="D60" s="383"/>
      <c r="E60" s="381"/>
      <c r="F60" s="382"/>
      <c r="G60" s="382"/>
      <c r="H60" s="383"/>
      <c r="I60" s="381"/>
      <c r="J60" s="382"/>
      <c r="K60" s="382"/>
      <c r="L60" s="383"/>
      <c r="M60" s="381"/>
      <c r="N60" s="382"/>
      <c r="O60" s="382"/>
      <c r="P60" s="383"/>
      <c r="Q60" s="381"/>
      <c r="R60" s="382"/>
      <c r="S60" s="382"/>
      <c r="T60" s="383"/>
      <c r="U60" s="267"/>
      <c r="V60" s="296"/>
      <c r="W60" s="296"/>
      <c r="X60" s="296"/>
      <c r="Y60" s="382"/>
      <c r="Z60" s="382"/>
      <c r="AA60" s="382"/>
      <c r="AB60" s="382"/>
      <c r="AC60" s="297"/>
      <c r="AD60" s="297"/>
      <c r="AE60" s="297"/>
      <c r="AF60" s="297"/>
    </row>
    <row r="61" spans="1:32" s="254" customFormat="1" ht="54.95" customHeight="1">
      <c r="A61" s="381"/>
      <c r="B61" s="382"/>
      <c r="C61" s="382"/>
      <c r="D61" s="383"/>
      <c r="E61" s="381"/>
      <c r="F61" s="382"/>
      <c r="G61" s="382"/>
      <c r="H61" s="383"/>
      <c r="I61" s="381"/>
      <c r="J61" s="382"/>
      <c r="K61" s="382"/>
      <c r="L61" s="383"/>
      <c r="M61" s="381"/>
      <c r="N61" s="382"/>
      <c r="O61" s="382"/>
      <c r="P61" s="383"/>
      <c r="Q61" s="381"/>
      <c r="R61" s="382"/>
      <c r="S61" s="382"/>
      <c r="T61" s="383"/>
      <c r="U61" s="267"/>
      <c r="V61" s="296"/>
      <c r="W61" s="296"/>
      <c r="X61" s="296"/>
      <c r="Y61" s="382"/>
      <c r="Z61" s="382"/>
      <c r="AA61" s="382"/>
      <c r="AB61" s="382"/>
      <c r="AC61" s="297"/>
      <c r="AD61" s="297"/>
      <c r="AE61" s="297"/>
      <c r="AF61" s="297"/>
    </row>
    <row r="62" spans="1:32" s="254" customFormat="1" ht="54.95" customHeight="1">
      <c r="A62" s="381"/>
      <c r="B62" s="382"/>
      <c r="C62" s="382"/>
      <c r="D62" s="383"/>
      <c r="E62" s="381"/>
      <c r="F62" s="382"/>
      <c r="G62" s="382"/>
      <c r="H62" s="383"/>
      <c r="I62" s="381"/>
      <c r="J62" s="382"/>
      <c r="K62" s="382"/>
      <c r="L62" s="383"/>
      <c r="M62" s="381"/>
      <c r="N62" s="382"/>
      <c r="O62" s="382"/>
      <c r="P62" s="383"/>
      <c r="Q62" s="381"/>
      <c r="R62" s="382"/>
      <c r="S62" s="382"/>
      <c r="T62" s="383"/>
      <c r="U62" s="267"/>
      <c r="V62" s="296"/>
      <c r="W62" s="296"/>
      <c r="X62" s="296"/>
      <c r="Y62" s="382"/>
      <c r="Z62" s="382"/>
      <c r="AA62" s="382"/>
      <c r="AB62" s="382"/>
      <c r="AC62" s="297"/>
      <c r="AD62" s="297"/>
      <c r="AE62" s="297"/>
      <c r="AF62" s="297"/>
    </row>
    <row r="63" spans="1:32" s="254" customFormat="1" ht="54.95" customHeight="1">
      <c r="A63" s="381"/>
      <c r="B63" s="382"/>
      <c r="C63" s="382"/>
      <c r="D63" s="383"/>
      <c r="E63" s="381"/>
      <c r="F63" s="382"/>
      <c r="G63" s="382"/>
      <c r="H63" s="383"/>
      <c r="I63" s="381"/>
      <c r="J63" s="382"/>
      <c r="K63" s="382"/>
      <c r="L63" s="383"/>
      <c r="M63" s="381"/>
      <c r="N63" s="382"/>
      <c r="O63" s="382"/>
      <c r="P63" s="383"/>
      <c r="Q63" s="381"/>
      <c r="R63" s="382"/>
      <c r="S63" s="382"/>
      <c r="T63" s="383"/>
      <c r="U63" s="267"/>
      <c r="V63" s="296"/>
      <c r="W63" s="296"/>
      <c r="X63" s="296"/>
      <c r="Y63" s="382"/>
      <c r="Z63" s="382"/>
      <c r="AA63" s="382"/>
      <c r="AB63" s="382"/>
      <c r="AC63" s="297"/>
      <c r="AD63" s="297"/>
      <c r="AE63" s="297"/>
      <c r="AF63" s="297"/>
    </row>
    <row r="64" spans="1:32" s="254" customFormat="1" ht="54.75" customHeight="1" thickBot="1">
      <c r="A64" s="381"/>
      <c r="B64" s="382"/>
      <c r="C64" s="382"/>
      <c r="D64" s="383"/>
      <c r="E64" s="384"/>
      <c r="F64" s="385"/>
      <c r="G64" s="385"/>
      <c r="H64" s="386"/>
      <c r="I64" s="384"/>
      <c r="J64" s="385"/>
      <c r="K64" s="385"/>
      <c r="L64" s="386"/>
      <c r="M64" s="381"/>
      <c r="N64" s="382"/>
      <c r="O64" s="382"/>
      <c r="P64" s="383"/>
      <c r="Q64" s="381"/>
      <c r="R64" s="382"/>
      <c r="S64" s="382"/>
      <c r="T64" s="383"/>
      <c r="U64" s="267"/>
      <c r="V64" s="296"/>
      <c r="W64" s="296"/>
      <c r="X64" s="296"/>
      <c r="Y64" s="382"/>
      <c r="Z64" s="382"/>
      <c r="AA64" s="382"/>
      <c r="AB64" s="382"/>
      <c r="AC64" s="297"/>
      <c r="AD64" s="297"/>
      <c r="AE64" s="297"/>
      <c r="AF64" s="297"/>
    </row>
    <row r="65" spans="1:32" s="223" customFormat="1" ht="25.5" customHeight="1">
      <c r="A65" s="262"/>
      <c r="B65" s="263"/>
      <c r="C65" s="263"/>
      <c r="D65" s="330"/>
      <c r="E65" s="262"/>
      <c r="F65" s="263"/>
      <c r="G65" s="263"/>
      <c r="H65" s="264"/>
      <c r="I65" s="262"/>
      <c r="J65" s="263"/>
      <c r="K65" s="263"/>
      <c r="L65" s="264"/>
      <c r="M65" s="262"/>
      <c r="N65" s="263"/>
      <c r="O65" s="263"/>
      <c r="P65" s="264"/>
      <c r="Q65" s="262"/>
      <c r="R65" s="263"/>
      <c r="S65" s="263"/>
      <c r="T65" s="264"/>
      <c r="U65" s="236"/>
      <c r="V65" s="294"/>
      <c r="W65" s="294"/>
      <c r="X65" s="294"/>
      <c r="Y65" s="294"/>
      <c r="Z65" s="294"/>
      <c r="AA65" s="300"/>
      <c r="AB65" s="300"/>
      <c r="AC65" s="300"/>
      <c r="AD65" s="300"/>
      <c r="AE65" s="300"/>
      <c r="AF65" s="300"/>
    </row>
    <row r="66" spans="1:32" s="223" customFormat="1" ht="27" customHeight="1" thickBot="1">
      <c r="A66" s="331"/>
      <c r="B66" s="266"/>
      <c r="C66" s="265"/>
      <c r="D66" s="266"/>
      <c r="E66" s="276"/>
      <c r="F66" s="265"/>
      <c r="G66" s="265"/>
      <c r="H66" s="266"/>
      <c r="I66" s="276"/>
      <c r="J66" s="265"/>
      <c r="K66" s="265"/>
      <c r="L66" s="266"/>
      <c r="M66" s="276"/>
      <c r="N66" s="265"/>
      <c r="O66" s="265"/>
      <c r="P66" s="266"/>
      <c r="Q66" s="276"/>
      <c r="R66" s="265"/>
      <c r="S66" s="265"/>
      <c r="T66" s="266"/>
      <c r="U66" s="236"/>
      <c r="V66" s="294"/>
      <c r="W66" s="294"/>
      <c r="X66" s="294"/>
      <c r="Y66" s="294"/>
      <c r="Z66" s="294"/>
      <c r="AA66" s="300"/>
      <c r="AB66" s="300"/>
      <c r="AC66" s="300"/>
      <c r="AD66" s="300"/>
      <c r="AE66" s="300"/>
      <c r="AF66" s="300"/>
    </row>
    <row r="67" spans="1:32" ht="15.75" customHeight="1">
      <c r="U67" s="236"/>
      <c r="V67" s="294"/>
      <c r="W67" s="294"/>
      <c r="X67" s="294"/>
      <c r="Y67" s="294"/>
      <c r="Z67" s="294"/>
      <c r="AA67" s="237"/>
      <c r="AB67" s="237"/>
      <c r="AC67" s="237"/>
      <c r="AD67" s="237"/>
      <c r="AE67" s="237"/>
      <c r="AF67" s="237"/>
    </row>
    <row r="68" spans="1:32">
      <c r="U68" s="236"/>
      <c r="V68" s="294"/>
      <c r="W68" s="294"/>
      <c r="X68" s="294"/>
      <c r="Y68" s="294"/>
      <c r="Z68" s="294"/>
      <c r="AA68" s="237"/>
      <c r="AB68" s="237"/>
      <c r="AC68" s="237"/>
      <c r="AD68" s="237"/>
      <c r="AE68" s="237"/>
      <c r="AF68" s="237"/>
    </row>
    <row r="69" spans="1:32">
      <c r="U69" s="236"/>
      <c r="V69" s="294"/>
      <c r="W69" s="294"/>
      <c r="X69" s="294"/>
      <c r="Y69" s="294"/>
      <c r="Z69" s="294"/>
      <c r="AA69" s="237"/>
      <c r="AB69" s="237"/>
      <c r="AC69" s="237"/>
      <c r="AD69" s="237"/>
      <c r="AE69" s="237"/>
      <c r="AF69" s="237"/>
    </row>
    <row r="70" spans="1:32">
      <c r="I70" s="242"/>
      <c r="J70" s="242"/>
      <c r="U70" s="236"/>
      <c r="V70" s="294"/>
      <c r="W70" s="294"/>
      <c r="X70" s="294"/>
      <c r="Y70" s="294"/>
      <c r="Z70" s="294"/>
      <c r="AA70" s="237"/>
      <c r="AB70" s="237"/>
      <c r="AC70" s="237"/>
      <c r="AD70" s="237"/>
      <c r="AE70" s="237"/>
      <c r="AF70" s="237"/>
    </row>
    <row r="71" spans="1:32">
      <c r="C71" s="442"/>
      <c r="D71" s="442"/>
      <c r="E71" s="442"/>
      <c r="F71" s="442"/>
      <c r="G71" s="442"/>
      <c r="H71" s="442"/>
      <c r="I71" s="442"/>
      <c r="J71" s="442"/>
      <c r="K71" s="442"/>
      <c r="L71" s="442"/>
      <c r="M71" s="442"/>
      <c r="U71" s="236"/>
      <c r="V71" s="294"/>
      <c r="W71" s="294"/>
      <c r="X71" s="294"/>
      <c r="Y71" s="294"/>
      <c r="Z71" s="294"/>
      <c r="AA71" s="237"/>
      <c r="AB71" s="237"/>
      <c r="AC71" s="237"/>
      <c r="AD71" s="237"/>
      <c r="AE71" s="237"/>
      <c r="AF71" s="237"/>
    </row>
    <row r="72" spans="1:32">
      <c r="C72" s="442"/>
      <c r="D72" s="442"/>
      <c r="E72" s="442"/>
      <c r="F72" s="442"/>
      <c r="G72" s="442"/>
      <c r="H72" s="442"/>
      <c r="I72" s="442"/>
      <c r="J72" s="442"/>
      <c r="K72" s="442"/>
      <c r="L72" s="442"/>
      <c r="M72" s="442"/>
      <c r="U72" s="236"/>
      <c r="V72" s="294"/>
      <c r="W72" s="294"/>
      <c r="X72" s="294"/>
      <c r="Y72" s="294"/>
      <c r="Z72" s="294"/>
      <c r="AA72" s="237"/>
      <c r="AB72" s="237"/>
      <c r="AC72" s="237"/>
      <c r="AD72" s="237"/>
      <c r="AE72" s="237"/>
      <c r="AF72" s="237"/>
    </row>
    <row r="73" spans="1:32"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U73" s="236"/>
      <c r="V73" s="294"/>
      <c r="W73" s="294"/>
      <c r="X73" s="294"/>
      <c r="Y73" s="294"/>
      <c r="Z73" s="294"/>
      <c r="AA73" s="237"/>
      <c r="AB73" s="237"/>
      <c r="AC73" s="237"/>
      <c r="AD73" s="237"/>
      <c r="AE73" s="237"/>
      <c r="AF73" s="237"/>
    </row>
    <row r="74" spans="1:32">
      <c r="C74" s="442"/>
      <c r="D74" s="442"/>
      <c r="E74" s="442"/>
      <c r="F74" s="442"/>
      <c r="G74" s="442"/>
      <c r="H74" s="442"/>
      <c r="I74" s="442"/>
      <c r="J74" s="442"/>
      <c r="K74" s="442"/>
      <c r="L74" s="442"/>
      <c r="M74" s="442"/>
      <c r="U74" s="236"/>
      <c r="V74" s="294"/>
      <c r="W74" s="294"/>
      <c r="X74" s="294"/>
      <c r="Y74" s="294"/>
      <c r="Z74" s="294"/>
      <c r="AA74" s="237"/>
      <c r="AB74" s="237"/>
      <c r="AC74" s="237"/>
      <c r="AD74" s="237"/>
      <c r="AE74" s="237"/>
      <c r="AF74" s="237"/>
    </row>
    <row r="75" spans="1:32">
      <c r="C75" s="442"/>
      <c r="D75" s="442"/>
      <c r="E75" s="442"/>
      <c r="F75" s="442"/>
      <c r="G75" s="442"/>
      <c r="H75" s="442"/>
      <c r="I75" s="442"/>
      <c r="J75" s="442"/>
      <c r="K75" s="442"/>
      <c r="L75" s="442"/>
      <c r="M75" s="442"/>
      <c r="U75" s="236"/>
      <c r="V75" s="294"/>
      <c r="W75" s="294"/>
      <c r="X75" s="294"/>
      <c r="Y75" s="294"/>
      <c r="Z75" s="294"/>
      <c r="AA75" s="237"/>
      <c r="AB75" s="237"/>
      <c r="AC75" s="237"/>
      <c r="AD75" s="237"/>
      <c r="AE75" s="237"/>
      <c r="AF75" s="237"/>
    </row>
    <row r="76" spans="1:32">
      <c r="C76" s="442"/>
      <c r="D76" s="442"/>
      <c r="E76" s="442"/>
      <c r="F76" s="442"/>
      <c r="G76" s="442"/>
      <c r="H76" s="442"/>
      <c r="I76" s="442"/>
      <c r="J76" s="442"/>
      <c r="K76" s="442"/>
      <c r="L76" s="442"/>
      <c r="M76" s="442"/>
      <c r="U76" s="236"/>
      <c r="V76" s="294"/>
      <c r="W76" s="294"/>
      <c r="X76" s="294"/>
      <c r="Y76" s="294"/>
      <c r="Z76" s="294"/>
      <c r="AA76" s="237"/>
      <c r="AB76" s="237"/>
      <c r="AC76" s="237"/>
      <c r="AD76" s="237"/>
      <c r="AE76" s="237"/>
      <c r="AF76" s="237"/>
    </row>
    <row r="77" spans="1:32">
      <c r="U77" s="236"/>
      <c r="V77" s="294"/>
      <c r="W77" s="294"/>
      <c r="X77" s="294"/>
      <c r="Y77" s="294"/>
      <c r="Z77" s="294"/>
      <c r="AA77" s="237"/>
      <c r="AB77" s="237"/>
      <c r="AC77" s="237"/>
      <c r="AD77" s="237"/>
      <c r="AE77" s="237"/>
      <c r="AF77" s="237"/>
    </row>
    <row r="78" spans="1:32">
      <c r="U78" s="236"/>
      <c r="V78" s="294"/>
      <c r="W78" s="294"/>
      <c r="X78" s="294"/>
      <c r="Y78" s="294"/>
      <c r="Z78" s="294"/>
      <c r="AA78" s="237"/>
      <c r="AB78" s="237"/>
      <c r="AC78" s="237"/>
      <c r="AD78" s="237"/>
      <c r="AE78" s="237"/>
      <c r="AF78" s="237"/>
    </row>
    <row r="79" spans="1:32">
      <c r="U79" s="236"/>
      <c r="V79" s="294"/>
      <c r="W79" s="294"/>
      <c r="X79" s="294"/>
      <c r="Y79" s="294"/>
      <c r="Z79" s="294"/>
      <c r="AA79" s="237"/>
      <c r="AB79" s="237"/>
      <c r="AC79" s="237"/>
      <c r="AD79" s="237"/>
      <c r="AE79" s="237"/>
      <c r="AF79" s="237"/>
    </row>
    <row r="80" spans="1:32">
      <c r="U80" s="236"/>
      <c r="V80" s="294"/>
      <c r="W80" s="294"/>
      <c r="X80" s="294"/>
      <c r="Y80" s="294"/>
      <c r="Z80" s="294"/>
      <c r="AA80" s="237"/>
      <c r="AB80" s="237"/>
      <c r="AC80" s="237"/>
      <c r="AD80" s="237"/>
      <c r="AE80" s="237"/>
      <c r="AF80" s="237"/>
    </row>
    <row r="81" spans="14:32">
      <c r="U81" s="236"/>
      <c r="V81" s="294"/>
      <c r="W81" s="294"/>
      <c r="X81" s="294"/>
      <c r="Y81" s="294"/>
      <c r="Z81" s="294"/>
      <c r="AA81" s="237"/>
      <c r="AB81" s="237"/>
      <c r="AC81" s="237"/>
      <c r="AD81" s="237"/>
      <c r="AE81" s="237"/>
      <c r="AF81" s="237"/>
    </row>
    <row r="82" spans="14:32">
      <c r="U82" s="236"/>
      <c r="V82" s="294"/>
      <c r="W82" s="294"/>
      <c r="X82" s="294"/>
      <c r="Y82" s="294"/>
      <c r="Z82" s="294"/>
      <c r="AA82" s="237"/>
      <c r="AB82" s="237"/>
      <c r="AC82" s="237"/>
      <c r="AD82" s="237"/>
      <c r="AE82" s="237"/>
      <c r="AF82" s="237"/>
    </row>
    <row r="83" spans="14:32">
      <c r="N83" s="236"/>
      <c r="O83" s="236"/>
      <c r="P83" s="236"/>
      <c r="Q83" s="236"/>
      <c r="R83" s="236"/>
      <c r="S83" s="236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</row>
    <row r="84" spans="14:32">
      <c r="N84" s="236"/>
      <c r="O84" s="236"/>
      <c r="P84" s="236"/>
      <c r="Q84" s="236"/>
      <c r="R84" s="236"/>
      <c r="S84" s="236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</row>
    <row r="85" spans="14:32">
      <c r="N85" s="236"/>
      <c r="O85" s="236"/>
      <c r="P85" s="236"/>
      <c r="Q85" s="236"/>
      <c r="R85" s="236"/>
      <c r="S85" s="236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</row>
    <row r="86" spans="14:32">
      <c r="N86" s="236"/>
      <c r="O86" s="236"/>
      <c r="P86" s="236"/>
      <c r="Q86" s="236"/>
      <c r="R86" s="236"/>
      <c r="S86" s="236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</row>
    <row r="87" spans="14:32">
      <c r="N87" s="236"/>
      <c r="O87" s="236"/>
      <c r="P87" s="236"/>
      <c r="Q87" s="236"/>
      <c r="R87" s="236"/>
      <c r="S87" s="236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</row>
    <row r="88" spans="14:32">
      <c r="N88" s="236"/>
      <c r="O88" s="236"/>
      <c r="P88" s="236"/>
      <c r="Q88" s="236"/>
      <c r="R88" s="236"/>
      <c r="S88" s="236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</row>
    <row r="89" spans="14:32">
      <c r="N89" s="236"/>
      <c r="O89" s="236"/>
      <c r="P89" s="236"/>
      <c r="Q89" s="236"/>
      <c r="R89" s="236"/>
      <c r="S89" s="236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</row>
    <row r="90" spans="14:32">
      <c r="N90" s="236"/>
      <c r="O90" s="236"/>
      <c r="P90" s="236"/>
      <c r="Q90" s="236"/>
      <c r="R90" s="236"/>
      <c r="S90" s="236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</row>
    <row r="91" spans="14:32">
      <c r="N91" s="236"/>
      <c r="O91" s="236"/>
      <c r="P91" s="236"/>
      <c r="Q91" s="236"/>
      <c r="R91" s="236"/>
      <c r="S91" s="236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</row>
    <row r="92" spans="14:32">
      <c r="N92" s="236"/>
      <c r="O92" s="236"/>
      <c r="P92" s="236"/>
      <c r="Q92" s="236"/>
      <c r="R92" s="236"/>
      <c r="S92" s="236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</row>
    <row r="93" spans="14:32">
      <c r="N93" s="236"/>
      <c r="O93" s="236"/>
      <c r="P93" s="236"/>
      <c r="Q93" s="236"/>
      <c r="R93" s="236"/>
      <c r="S93" s="236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</row>
    <row r="94" spans="14:32">
      <c r="N94" s="236"/>
      <c r="O94" s="236"/>
      <c r="P94" s="236"/>
      <c r="Q94" s="236"/>
      <c r="R94" s="236"/>
      <c r="S94" s="236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</row>
    <row r="95" spans="14:32">
      <c r="N95" s="236"/>
      <c r="O95" s="236"/>
      <c r="P95" s="236"/>
      <c r="Q95" s="236"/>
      <c r="R95" s="236"/>
      <c r="S95" s="236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</row>
    <row r="96" spans="14:32">
      <c r="U96" s="236"/>
      <c r="V96" s="294"/>
      <c r="W96" s="294"/>
      <c r="X96" s="294"/>
      <c r="Y96" s="294"/>
      <c r="Z96" s="294"/>
      <c r="AA96" s="237"/>
      <c r="AB96" s="237"/>
      <c r="AC96" s="237"/>
      <c r="AD96" s="237"/>
      <c r="AE96" s="237"/>
      <c r="AF96" s="237"/>
    </row>
    <row r="97" spans="21:32">
      <c r="U97" s="236"/>
      <c r="V97" s="294"/>
      <c r="W97" s="294"/>
      <c r="X97" s="294"/>
      <c r="Y97" s="294"/>
      <c r="Z97" s="294"/>
      <c r="AA97" s="237"/>
      <c r="AB97" s="237"/>
      <c r="AC97" s="237"/>
      <c r="AD97" s="237"/>
      <c r="AE97" s="237"/>
      <c r="AF97" s="237"/>
    </row>
    <row r="98" spans="21:32">
      <c r="U98" s="236"/>
      <c r="V98" s="294"/>
      <c r="W98" s="294"/>
      <c r="X98" s="294"/>
      <c r="Y98" s="294"/>
      <c r="Z98" s="294"/>
      <c r="AA98" s="237"/>
      <c r="AB98" s="237"/>
      <c r="AC98" s="237"/>
      <c r="AD98" s="237"/>
      <c r="AE98" s="237"/>
      <c r="AF98" s="237"/>
    </row>
    <row r="99" spans="21:32">
      <c r="U99" s="236"/>
      <c r="V99" s="294"/>
      <c r="W99" s="294"/>
      <c r="X99" s="294"/>
      <c r="Y99" s="294"/>
      <c r="Z99" s="294"/>
      <c r="AA99" s="237"/>
      <c r="AB99" s="237"/>
      <c r="AC99" s="237"/>
      <c r="AD99" s="237"/>
      <c r="AE99" s="237"/>
      <c r="AF99" s="237"/>
    </row>
    <row r="100" spans="21:32">
      <c r="U100" s="236"/>
      <c r="V100" s="294"/>
      <c r="W100" s="294"/>
      <c r="X100" s="294"/>
      <c r="Y100" s="294"/>
      <c r="Z100" s="294"/>
      <c r="AA100" s="237"/>
      <c r="AB100" s="237"/>
      <c r="AC100" s="237"/>
      <c r="AD100" s="237"/>
      <c r="AE100" s="237"/>
      <c r="AF100" s="237"/>
    </row>
    <row r="101" spans="21:32">
      <c r="U101" s="236"/>
      <c r="V101" s="236"/>
      <c r="W101" s="236"/>
      <c r="X101" s="236"/>
      <c r="Y101" s="236"/>
      <c r="Z101" s="236"/>
    </row>
    <row r="102" spans="21:32">
      <c r="U102" s="236"/>
      <c r="V102" s="236"/>
      <c r="W102" s="236"/>
      <c r="X102" s="236"/>
      <c r="Y102" s="236"/>
      <c r="Z102" s="236"/>
    </row>
    <row r="103" spans="21:32">
      <c r="U103" s="236"/>
      <c r="V103" s="236"/>
      <c r="W103" s="236"/>
      <c r="X103" s="236"/>
      <c r="Y103" s="236"/>
      <c r="Z103" s="236"/>
    </row>
    <row r="104" spans="21:32">
      <c r="U104" s="236"/>
      <c r="V104" s="236"/>
      <c r="W104" s="236"/>
      <c r="X104" s="236"/>
      <c r="Y104" s="236"/>
      <c r="Z104" s="236"/>
    </row>
    <row r="105" spans="21:32">
      <c r="U105" s="236"/>
      <c r="V105" s="236"/>
      <c r="W105" s="236"/>
      <c r="X105" s="236"/>
      <c r="Y105" s="236"/>
      <c r="Z105" s="236"/>
    </row>
    <row r="106" spans="21:32">
      <c r="U106" s="236"/>
      <c r="V106" s="236"/>
      <c r="W106" s="236"/>
      <c r="X106" s="236"/>
      <c r="Y106" s="236"/>
      <c r="Z106" s="236"/>
    </row>
    <row r="107" spans="21:32">
      <c r="U107" s="236"/>
      <c r="V107" s="236"/>
      <c r="W107" s="236"/>
      <c r="X107" s="236"/>
      <c r="Y107" s="236"/>
      <c r="Z107" s="236"/>
    </row>
    <row r="108" spans="21:32">
      <c r="U108" s="236"/>
      <c r="V108" s="236"/>
      <c r="W108" s="236"/>
      <c r="X108" s="236"/>
      <c r="Y108" s="236"/>
      <c r="Z108" s="236"/>
    </row>
    <row r="109" spans="21:32">
      <c r="U109" s="236"/>
      <c r="V109" s="236"/>
      <c r="W109" s="236"/>
      <c r="X109" s="236"/>
      <c r="Y109" s="236"/>
      <c r="Z109" s="236"/>
    </row>
    <row r="110" spans="21:32">
      <c r="U110" s="236"/>
      <c r="V110" s="236"/>
      <c r="W110" s="236"/>
      <c r="X110" s="236"/>
      <c r="Y110" s="236"/>
      <c r="Z110" s="236"/>
    </row>
    <row r="111" spans="21:32">
      <c r="U111" s="236"/>
      <c r="V111" s="236"/>
      <c r="W111" s="236"/>
      <c r="X111" s="236"/>
      <c r="Y111" s="236"/>
      <c r="Z111" s="236"/>
    </row>
    <row r="112" spans="21:32">
      <c r="U112" s="236"/>
      <c r="V112" s="236"/>
      <c r="W112" s="236"/>
      <c r="X112" s="236"/>
      <c r="Y112" s="236"/>
      <c r="Z112" s="236"/>
    </row>
    <row r="113" spans="21:26">
      <c r="U113" s="236"/>
      <c r="V113" s="236"/>
      <c r="W113" s="236"/>
      <c r="X113" s="236"/>
      <c r="Y113" s="236"/>
      <c r="Z113" s="236"/>
    </row>
    <row r="114" spans="21:26">
      <c r="U114" s="236"/>
      <c r="V114" s="236"/>
      <c r="W114" s="236"/>
      <c r="X114" s="236"/>
      <c r="Y114" s="236"/>
      <c r="Z114" s="236"/>
    </row>
    <row r="115" spans="21:26">
      <c r="U115" s="236"/>
      <c r="V115" s="236"/>
      <c r="W115" s="236"/>
      <c r="X115" s="236"/>
      <c r="Y115" s="236"/>
      <c r="Z115" s="236"/>
    </row>
    <row r="116" spans="21:26">
      <c r="U116" s="236"/>
      <c r="V116" s="236"/>
      <c r="W116" s="236"/>
      <c r="X116" s="236"/>
      <c r="Y116" s="236"/>
      <c r="Z116" s="236"/>
    </row>
    <row r="117" spans="21:26">
      <c r="U117" s="236"/>
      <c r="V117" s="236"/>
      <c r="W117" s="236"/>
      <c r="X117" s="236"/>
      <c r="Y117" s="236"/>
      <c r="Z117" s="236"/>
    </row>
    <row r="118" spans="21:26">
      <c r="U118" s="236"/>
      <c r="V118" s="236"/>
      <c r="W118" s="236"/>
      <c r="X118" s="236"/>
      <c r="Y118" s="236"/>
      <c r="Z118" s="236"/>
    </row>
    <row r="119" spans="21:26">
      <c r="U119" s="236"/>
      <c r="V119" s="236"/>
      <c r="W119" s="236"/>
      <c r="X119" s="236"/>
      <c r="Y119" s="236"/>
      <c r="Z119" s="236"/>
    </row>
    <row r="120" spans="21:26">
      <c r="U120" s="236"/>
      <c r="V120" s="236"/>
      <c r="W120" s="236"/>
      <c r="X120" s="236"/>
      <c r="Y120" s="236"/>
      <c r="Z120" s="236"/>
    </row>
    <row r="121" spans="21:26">
      <c r="U121" s="236"/>
      <c r="V121" s="236"/>
      <c r="W121" s="236"/>
      <c r="X121" s="236"/>
      <c r="Y121" s="236"/>
      <c r="Z121" s="236"/>
    </row>
    <row r="122" spans="21:26">
      <c r="U122" s="236"/>
      <c r="V122" s="236"/>
      <c r="W122" s="236"/>
      <c r="X122" s="236"/>
      <c r="Y122" s="236"/>
      <c r="Z122" s="236"/>
    </row>
    <row r="123" spans="21:26">
      <c r="U123" s="236"/>
      <c r="V123" s="236"/>
      <c r="W123" s="236"/>
      <c r="X123" s="236"/>
      <c r="Y123" s="236"/>
      <c r="Z123" s="236"/>
    </row>
    <row r="124" spans="21:26">
      <c r="U124" s="236"/>
      <c r="V124" s="236"/>
      <c r="W124" s="236"/>
      <c r="X124" s="236"/>
      <c r="Y124" s="236"/>
      <c r="Z124" s="236"/>
    </row>
    <row r="125" spans="21:26">
      <c r="U125" s="236"/>
      <c r="V125" s="236"/>
      <c r="W125" s="236"/>
      <c r="X125" s="236"/>
      <c r="Y125" s="236"/>
      <c r="Z125" s="236"/>
    </row>
    <row r="126" spans="21:26">
      <c r="U126" s="236"/>
      <c r="V126" s="236"/>
      <c r="W126" s="236"/>
      <c r="X126" s="236"/>
      <c r="Y126" s="236"/>
      <c r="Z126" s="236"/>
    </row>
    <row r="127" spans="21:26">
      <c r="U127" s="236"/>
      <c r="V127" s="236"/>
      <c r="W127" s="236"/>
      <c r="X127" s="236"/>
      <c r="Y127" s="236"/>
      <c r="Z127" s="236"/>
    </row>
    <row r="128" spans="21:26">
      <c r="U128" s="236"/>
      <c r="V128" s="236"/>
      <c r="W128" s="236"/>
      <c r="X128" s="236"/>
      <c r="Y128" s="236"/>
      <c r="Z128" s="236"/>
    </row>
    <row r="129" spans="21:26">
      <c r="U129" s="236"/>
      <c r="V129" s="236"/>
      <c r="W129" s="236"/>
      <c r="X129" s="236"/>
      <c r="Y129" s="236"/>
      <c r="Z129" s="236"/>
    </row>
    <row r="130" spans="21:26">
      <c r="U130" s="236"/>
      <c r="V130" s="236"/>
      <c r="W130" s="236"/>
      <c r="X130" s="236"/>
      <c r="Y130" s="236"/>
      <c r="Z130" s="236"/>
    </row>
    <row r="131" spans="21:26">
      <c r="U131" s="236"/>
      <c r="V131" s="236"/>
      <c r="W131" s="236"/>
      <c r="X131" s="236"/>
      <c r="Y131" s="236"/>
      <c r="Z131" s="236"/>
    </row>
    <row r="132" spans="21:26">
      <c r="U132" s="236"/>
      <c r="V132" s="236"/>
      <c r="W132" s="236"/>
      <c r="X132" s="236"/>
      <c r="Y132" s="236"/>
      <c r="Z132" s="236"/>
    </row>
    <row r="133" spans="21:26">
      <c r="U133" s="236"/>
      <c r="V133" s="236"/>
      <c r="W133" s="236"/>
      <c r="X133" s="236"/>
      <c r="Y133" s="236"/>
      <c r="Z133" s="236"/>
    </row>
    <row r="134" spans="21:26">
      <c r="U134" s="236"/>
      <c r="V134" s="236"/>
      <c r="W134" s="236"/>
      <c r="X134" s="236"/>
      <c r="Y134" s="236"/>
      <c r="Z134" s="236"/>
    </row>
    <row r="135" spans="21:26">
      <c r="U135" s="236"/>
      <c r="V135" s="236"/>
      <c r="W135" s="236"/>
      <c r="X135" s="236"/>
      <c r="Y135" s="236"/>
      <c r="Z135" s="236"/>
    </row>
    <row r="136" spans="21:26">
      <c r="U136" s="236"/>
      <c r="V136" s="236"/>
      <c r="W136" s="236"/>
      <c r="X136" s="236"/>
      <c r="Y136" s="236"/>
      <c r="Z136" s="236"/>
    </row>
    <row r="137" spans="21:26">
      <c r="U137" s="236"/>
      <c r="V137" s="236"/>
      <c r="W137" s="236"/>
      <c r="X137" s="236"/>
      <c r="Y137" s="236"/>
      <c r="Z137" s="236"/>
    </row>
    <row r="138" spans="21:26">
      <c r="U138" s="236"/>
      <c r="V138" s="236"/>
      <c r="W138" s="236"/>
      <c r="X138" s="236"/>
      <c r="Y138" s="236"/>
      <c r="Z138" s="236"/>
    </row>
    <row r="139" spans="21:26">
      <c r="U139" s="236"/>
      <c r="V139" s="236"/>
      <c r="W139" s="236"/>
      <c r="X139" s="236"/>
      <c r="Y139" s="236"/>
      <c r="Z139" s="236"/>
    </row>
    <row r="140" spans="21:26">
      <c r="U140" s="236"/>
      <c r="V140" s="236"/>
      <c r="W140" s="236"/>
      <c r="X140" s="236"/>
      <c r="Y140" s="236"/>
      <c r="Z140" s="236"/>
    </row>
    <row r="141" spans="21:26">
      <c r="U141" s="236"/>
      <c r="V141" s="236"/>
      <c r="W141" s="236"/>
      <c r="X141" s="236"/>
      <c r="Y141" s="236"/>
      <c r="Z141" s="236"/>
    </row>
    <row r="142" spans="21:26">
      <c r="U142" s="236"/>
      <c r="V142" s="236"/>
      <c r="W142" s="236"/>
      <c r="X142" s="236"/>
      <c r="Y142" s="236"/>
      <c r="Z142" s="236"/>
    </row>
    <row r="143" spans="21:26">
      <c r="U143" s="236"/>
      <c r="V143" s="236"/>
      <c r="W143" s="236"/>
      <c r="X143" s="236"/>
      <c r="Y143" s="236"/>
      <c r="Z143" s="236"/>
    </row>
    <row r="144" spans="21:26">
      <c r="U144" s="236"/>
      <c r="V144" s="236"/>
      <c r="W144" s="236"/>
      <c r="X144" s="236"/>
      <c r="Y144" s="236"/>
      <c r="Z144" s="236"/>
    </row>
    <row r="145" spans="21:26">
      <c r="U145" s="236"/>
      <c r="V145" s="236"/>
      <c r="W145" s="236"/>
      <c r="X145" s="236"/>
      <c r="Y145" s="236"/>
      <c r="Z145" s="236"/>
    </row>
    <row r="146" spans="21:26">
      <c r="U146" s="236"/>
      <c r="V146" s="236"/>
      <c r="W146" s="236"/>
      <c r="X146" s="236"/>
      <c r="Y146" s="236"/>
      <c r="Z146" s="236"/>
    </row>
    <row r="147" spans="21:26">
      <c r="U147" s="236"/>
      <c r="V147" s="236"/>
      <c r="W147" s="236"/>
      <c r="X147" s="236"/>
      <c r="Y147" s="236"/>
      <c r="Z147" s="236"/>
    </row>
    <row r="148" spans="21:26">
      <c r="U148" s="236"/>
      <c r="V148" s="236"/>
      <c r="W148" s="236"/>
      <c r="X148" s="236"/>
      <c r="Y148" s="236"/>
      <c r="Z148" s="236"/>
    </row>
    <row r="149" spans="21:26">
      <c r="U149" s="236"/>
      <c r="V149" s="236"/>
      <c r="W149" s="236"/>
      <c r="X149" s="236"/>
      <c r="Y149" s="236"/>
      <c r="Z149" s="236"/>
    </row>
    <row r="150" spans="21:26">
      <c r="U150" s="236"/>
      <c r="V150" s="236"/>
      <c r="W150" s="236"/>
      <c r="X150" s="236"/>
      <c r="Y150" s="236"/>
      <c r="Z150" s="236"/>
    </row>
    <row r="151" spans="21:26">
      <c r="U151" s="236"/>
      <c r="V151" s="236"/>
      <c r="W151" s="236"/>
      <c r="X151" s="236"/>
      <c r="Y151" s="236"/>
      <c r="Z151" s="236"/>
    </row>
    <row r="152" spans="21:26">
      <c r="U152" s="236"/>
      <c r="V152" s="236"/>
      <c r="W152" s="236"/>
      <c r="X152" s="236"/>
      <c r="Y152" s="236"/>
      <c r="Z152" s="236"/>
    </row>
    <row r="153" spans="21:26">
      <c r="U153" s="236"/>
      <c r="V153" s="236"/>
      <c r="W153" s="236"/>
      <c r="X153" s="236"/>
      <c r="Y153" s="236"/>
      <c r="Z153" s="236"/>
    </row>
    <row r="154" spans="21:26">
      <c r="U154" s="236"/>
      <c r="V154" s="236"/>
      <c r="W154" s="236"/>
      <c r="X154" s="236"/>
      <c r="Y154" s="236"/>
      <c r="Z154" s="236"/>
    </row>
    <row r="155" spans="21:26">
      <c r="U155" s="236"/>
      <c r="V155" s="236"/>
      <c r="W155" s="236"/>
      <c r="X155" s="236"/>
      <c r="Y155" s="236"/>
      <c r="Z155" s="236"/>
    </row>
    <row r="156" spans="21:26">
      <c r="U156" s="236"/>
      <c r="V156" s="236"/>
      <c r="W156" s="236"/>
      <c r="X156" s="236"/>
      <c r="Y156" s="236"/>
      <c r="Z156" s="236"/>
    </row>
    <row r="157" spans="21:26">
      <c r="U157" s="236"/>
      <c r="V157" s="236"/>
      <c r="W157" s="236"/>
      <c r="X157" s="236"/>
      <c r="Y157" s="236"/>
      <c r="Z157" s="236"/>
    </row>
    <row r="158" spans="21:26">
      <c r="U158" s="236"/>
      <c r="V158" s="236"/>
      <c r="W158" s="236"/>
      <c r="X158" s="236"/>
      <c r="Y158" s="236"/>
      <c r="Z158" s="236"/>
    </row>
    <row r="159" spans="21:26">
      <c r="U159" s="236"/>
      <c r="V159" s="236"/>
      <c r="W159" s="236"/>
      <c r="X159" s="236"/>
      <c r="Y159" s="236"/>
      <c r="Z159" s="236"/>
    </row>
    <row r="160" spans="21:26">
      <c r="U160" s="236"/>
      <c r="V160" s="236"/>
      <c r="W160" s="236"/>
      <c r="X160" s="236"/>
      <c r="Y160" s="236"/>
      <c r="Z160" s="236"/>
    </row>
    <row r="161" spans="21:26">
      <c r="U161" s="236"/>
      <c r="V161" s="236"/>
      <c r="W161" s="236"/>
      <c r="X161" s="236"/>
      <c r="Y161" s="236"/>
      <c r="Z161" s="236"/>
    </row>
    <row r="162" spans="21:26">
      <c r="U162" s="236"/>
      <c r="V162" s="236"/>
      <c r="W162" s="236"/>
      <c r="X162" s="236"/>
      <c r="Y162" s="236"/>
      <c r="Z162" s="236"/>
    </row>
    <row r="163" spans="21:26">
      <c r="U163" s="236"/>
      <c r="V163" s="236"/>
      <c r="W163" s="236"/>
      <c r="X163" s="236"/>
      <c r="Y163" s="236"/>
      <c r="Z163" s="236"/>
    </row>
    <row r="164" spans="21:26">
      <c r="U164" s="236"/>
      <c r="V164" s="236"/>
      <c r="W164" s="236"/>
      <c r="X164" s="236"/>
      <c r="Y164" s="236"/>
      <c r="Z164" s="236"/>
    </row>
    <row r="165" spans="21:26">
      <c r="U165" s="236"/>
      <c r="V165" s="236"/>
      <c r="W165" s="236"/>
      <c r="X165" s="236"/>
      <c r="Y165" s="236"/>
      <c r="Z165" s="236"/>
    </row>
    <row r="166" spans="21:26">
      <c r="U166" s="236"/>
      <c r="V166" s="236"/>
      <c r="W166" s="236"/>
      <c r="X166" s="236"/>
      <c r="Y166" s="236"/>
      <c r="Z166" s="236"/>
    </row>
    <row r="167" spans="21:26">
      <c r="U167" s="236"/>
      <c r="V167" s="236"/>
      <c r="W167" s="236"/>
      <c r="X167" s="236"/>
      <c r="Y167" s="236"/>
      <c r="Z167" s="236"/>
    </row>
    <row r="168" spans="21:26">
      <c r="U168" s="236"/>
      <c r="V168" s="236"/>
      <c r="W168" s="236"/>
      <c r="X168" s="236"/>
      <c r="Y168" s="236"/>
      <c r="Z168" s="236"/>
    </row>
    <row r="169" spans="21:26">
      <c r="U169" s="236"/>
      <c r="V169" s="236"/>
      <c r="W169" s="236"/>
      <c r="X169" s="236"/>
      <c r="Y169" s="236"/>
      <c r="Z169" s="236"/>
    </row>
    <row r="170" spans="21:26">
      <c r="U170" s="236"/>
      <c r="V170" s="236"/>
      <c r="W170" s="236"/>
      <c r="X170" s="236"/>
      <c r="Y170" s="236"/>
      <c r="Z170" s="236"/>
    </row>
    <row r="171" spans="21:26">
      <c r="U171" s="236"/>
      <c r="V171" s="236"/>
      <c r="W171" s="236"/>
      <c r="X171" s="236"/>
      <c r="Y171" s="236"/>
      <c r="Z171" s="236"/>
    </row>
    <row r="172" spans="21:26">
      <c r="U172" s="236"/>
      <c r="V172" s="236"/>
      <c r="W172" s="236"/>
      <c r="X172" s="236"/>
      <c r="Y172" s="236"/>
      <c r="Z172" s="236"/>
    </row>
    <row r="173" spans="21:26">
      <c r="U173" s="236"/>
      <c r="V173" s="236"/>
      <c r="W173" s="236"/>
      <c r="X173" s="236"/>
      <c r="Y173" s="236"/>
      <c r="Z173" s="236"/>
    </row>
    <row r="174" spans="21:26">
      <c r="U174" s="236"/>
      <c r="V174" s="236"/>
      <c r="W174" s="236"/>
      <c r="X174" s="236"/>
      <c r="Y174" s="236"/>
      <c r="Z174" s="236"/>
    </row>
    <row r="175" spans="21:26">
      <c r="U175" s="236"/>
      <c r="V175" s="236"/>
      <c r="W175" s="236"/>
      <c r="X175" s="236"/>
      <c r="Y175" s="236"/>
      <c r="Z175" s="236"/>
    </row>
    <row r="176" spans="21:26">
      <c r="U176" s="236"/>
      <c r="V176" s="236"/>
      <c r="W176" s="236"/>
      <c r="X176" s="236"/>
      <c r="Y176" s="236"/>
      <c r="Z176" s="236"/>
    </row>
    <row r="177" spans="21:26">
      <c r="U177" s="236"/>
      <c r="V177" s="236"/>
      <c r="W177" s="236"/>
      <c r="X177" s="236"/>
      <c r="Y177" s="236"/>
      <c r="Z177" s="236"/>
    </row>
    <row r="178" spans="21:26">
      <c r="U178" s="236"/>
      <c r="V178" s="236"/>
      <c r="W178" s="236"/>
      <c r="X178" s="236"/>
      <c r="Y178" s="236"/>
      <c r="Z178" s="236"/>
    </row>
    <row r="179" spans="21:26">
      <c r="U179" s="236"/>
      <c r="V179" s="236"/>
      <c r="W179" s="236"/>
      <c r="X179" s="236"/>
      <c r="Y179" s="236"/>
      <c r="Z179" s="236"/>
    </row>
    <row r="180" spans="21:26">
      <c r="U180" s="236"/>
      <c r="V180" s="236"/>
      <c r="W180" s="236"/>
      <c r="X180" s="236"/>
      <c r="Y180" s="236"/>
      <c r="Z180" s="236"/>
    </row>
    <row r="181" spans="21:26">
      <c r="U181" s="236"/>
      <c r="V181" s="236"/>
      <c r="W181" s="236"/>
      <c r="X181" s="236"/>
      <c r="Y181" s="236"/>
      <c r="Z181" s="236"/>
    </row>
    <row r="182" spans="21:26">
      <c r="U182" s="236"/>
      <c r="V182" s="236"/>
      <c r="W182" s="236"/>
      <c r="X182" s="236"/>
      <c r="Y182" s="236"/>
      <c r="Z182" s="236"/>
    </row>
    <row r="183" spans="21:26">
      <c r="U183" s="236"/>
      <c r="V183" s="236"/>
      <c r="W183" s="236"/>
      <c r="X183" s="236"/>
      <c r="Y183" s="236"/>
      <c r="Z183" s="236"/>
    </row>
    <row r="184" spans="21:26">
      <c r="U184" s="236"/>
      <c r="V184" s="236"/>
      <c r="W184" s="236"/>
      <c r="X184" s="236"/>
      <c r="Y184" s="236"/>
      <c r="Z184" s="236"/>
    </row>
    <row r="185" spans="21:26">
      <c r="U185" s="236"/>
      <c r="V185" s="236"/>
      <c r="W185" s="236"/>
      <c r="X185" s="236"/>
      <c r="Y185" s="236"/>
      <c r="Z185" s="236"/>
    </row>
    <row r="186" spans="21:26">
      <c r="U186" s="236"/>
      <c r="V186" s="236"/>
      <c r="W186" s="236"/>
      <c r="X186" s="236"/>
      <c r="Y186" s="236"/>
      <c r="Z186" s="236"/>
    </row>
    <row r="187" spans="21:26">
      <c r="U187" s="236"/>
      <c r="V187" s="236"/>
      <c r="W187" s="236"/>
      <c r="X187" s="236"/>
      <c r="Y187" s="236"/>
      <c r="Z187" s="236"/>
    </row>
    <row r="188" spans="21:26">
      <c r="U188" s="236"/>
      <c r="V188" s="236"/>
      <c r="W188" s="236"/>
      <c r="X188" s="236"/>
      <c r="Y188" s="236"/>
      <c r="Z188" s="236"/>
    </row>
    <row r="189" spans="21:26">
      <c r="U189" s="236"/>
      <c r="V189" s="236"/>
      <c r="W189" s="236"/>
      <c r="X189" s="236"/>
      <c r="Y189" s="236"/>
      <c r="Z189" s="236"/>
    </row>
    <row r="190" spans="21:26">
      <c r="U190" s="236"/>
      <c r="V190" s="236"/>
      <c r="W190" s="236"/>
      <c r="X190" s="236"/>
      <c r="Y190" s="236"/>
      <c r="Z190" s="236"/>
    </row>
    <row r="191" spans="21:26">
      <c r="U191" s="236"/>
      <c r="V191" s="236"/>
      <c r="W191" s="236"/>
      <c r="X191" s="236"/>
      <c r="Y191" s="236"/>
      <c r="Z191" s="236"/>
    </row>
    <row r="192" spans="21:26">
      <c r="U192" s="236"/>
      <c r="V192" s="236"/>
      <c r="W192" s="236"/>
      <c r="X192" s="236"/>
      <c r="Y192" s="236"/>
      <c r="Z192" s="236"/>
    </row>
    <row r="193" spans="21:26">
      <c r="U193" s="236"/>
      <c r="V193" s="236"/>
      <c r="W193" s="236"/>
      <c r="X193" s="236"/>
      <c r="Y193" s="236"/>
      <c r="Z193" s="236"/>
    </row>
    <row r="194" spans="21:26">
      <c r="U194" s="236"/>
      <c r="V194" s="236"/>
      <c r="W194" s="236"/>
      <c r="X194" s="236"/>
      <c r="Y194" s="236"/>
      <c r="Z194" s="236"/>
    </row>
    <row r="195" spans="21:26">
      <c r="U195" s="236"/>
      <c r="V195" s="236"/>
      <c r="W195" s="236"/>
      <c r="X195" s="236"/>
      <c r="Y195" s="236"/>
      <c r="Z195" s="236"/>
    </row>
    <row r="196" spans="21:26">
      <c r="U196" s="236"/>
      <c r="V196" s="236"/>
      <c r="W196" s="236"/>
      <c r="X196" s="236"/>
      <c r="Y196" s="236"/>
      <c r="Z196" s="236"/>
    </row>
    <row r="197" spans="21:26">
      <c r="U197" s="236"/>
      <c r="V197" s="236"/>
      <c r="W197" s="236"/>
      <c r="X197" s="236"/>
      <c r="Y197" s="236"/>
      <c r="Z197" s="236"/>
    </row>
    <row r="198" spans="21:26">
      <c r="U198" s="236"/>
      <c r="V198" s="236"/>
      <c r="W198" s="236"/>
      <c r="X198" s="236"/>
      <c r="Y198" s="236"/>
      <c r="Z198" s="236"/>
    </row>
    <row r="199" spans="21:26">
      <c r="U199" s="236"/>
      <c r="V199" s="236"/>
      <c r="W199" s="236"/>
      <c r="X199" s="236"/>
      <c r="Y199" s="236"/>
      <c r="Z199" s="236"/>
    </row>
    <row r="200" spans="21:26">
      <c r="U200" s="236"/>
      <c r="V200" s="236"/>
      <c r="W200" s="236"/>
      <c r="X200" s="236"/>
      <c r="Y200" s="236"/>
      <c r="Z200" s="236"/>
    </row>
    <row r="201" spans="21:26">
      <c r="U201" s="236"/>
      <c r="V201" s="236"/>
      <c r="W201" s="236"/>
      <c r="X201" s="236"/>
      <c r="Y201" s="236"/>
      <c r="Z201" s="236"/>
    </row>
    <row r="202" spans="21:26">
      <c r="U202" s="236"/>
      <c r="V202" s="236"/>
      <c r="W202" s="236"/>
      <c r="X202" s="236"/>
      <c r="Y202" s="236"/>
      <c r="Z202" s="236"/>
    </row>
    <row r="203" spans="21:26">
      <c r="U203" s="236"/>
      <c r="V203" s="236"/>
      <c r="W203" s="236"/>
      <c r="X203" s="236"/>
      <c r="Y203" s="236"/>
      <c r="Z203" s="236"/>
    </row>
    <row r="204" spans="21:26">
      <c r="U204" s="236"/>
      <c r="V204" s="236"/>
      <c r="W204" s="236"/>
      <c r="X204" s="236"/>
      <c r="Y204" s="236"/>
      <c r="Z204" s="236"/>
    </row>
    <row r="205" spans="21:26">
      <c r="U205" s="236"/>
      <c r="V205" s="236"/>
      <c r="W205" s="236"/>
      <c r="X205" s="236"/>
      <c r="Y205" s="236"/>
      <c r="Z205" s="236"/>
    </row>
    <row r="206" spans="21:26">
      <c r="U206" s="236"/>
      <c r="V206" s="236"/>
      <c r="W206" s="236"/>
      <c r="X206" s="236"/>
      <c r="Y206" s="236"/>
      <c r="Z206" s="236"/>
    </row>
    <row r="207" spans="21:26">
      <c r="U207" s="236"/>
      <c r="V207" s="236"/>
      <c r="W207" s="236"/>
      <c r="X207" s="236"/>
      <c r="Y207" s="236"/>
      <c r="Z207" s="236"/>
    </row>
    <row r="208" spans="21:26">
      <c r="U208" s="236"/>
      <c r="V208" s="236"/>
      <c r="W208" s="236"/>
      <c r="X208" s="236"/>
      <c r="Y208" s="236"/>
      <c r="Z208" s="236"/>
    </row>
    <row r="209" spans="21:26">
      <c r="U209" s="236"/>
      <c r="V209" s="236"/>
      <c r="W209" s="236"/>
      <c r="X209" s="236"/>
      <c r="Y209" s="236"/>
      <c r="Z209" s="236"/>
    </row>
    <row r="210" spans="21:26">
      <c r="U210" s="236"/>
      <c r="V210" s="236"/>
      <c r="W210" s="236"/>
      <c r="X210" s="236"/>
      <c r="Y210" s="236"/>
      <c r="Z210" s="236"/>
    </row>
    <row r="211" spans="21:26">
      <c r="U211" s="236"/>
      <c r="V211" s="236"/>
      <c r="W211" s="236"/>
      <c r="X211" s="236"/>
      <c r="Y211" s="236"/>
      <c r="Z211" s="236"/>
    </row>
    <row r="212" spans="21:26">
      <c r="U212" s="236"/>
      <c r="V212" s="236"/>
      <c r="W212" s="236"/>
      <c r="X212" s="236"/>
      <c r="Y212" s="236"/>
      <c r="Z212" s="236"/>
    </row>
    <row r="213" spans="21:26">
      <c r="U213" s="236"/>
      <c r="V213" s="236"/>
      <c r="W213" s="236"/>
      <c r="X213" s="236"/>
      <c r="Y213" s="236"/>
      <c r="Z213" s="236"/>
    </row>
    <row r="214" spans="21:26">
      <c r="U214" s="236"/>
      <c r="V214" s="236"/>
      <c r="W214" s="236"/>
      <c r="X214" s="236"/>
      <c r="Y214" s="236"/>
      <c r="Z214" s="236"/>
    </row>
    <row r="215" spans="21:26">
      <c r="U215" s="236"/>
      <c r="V215" s="236"/>
      <c r="W215" s="236"/>
      <c r="X215" s="236"/>
      <c r="Y215" s="236"/>
      <c r="Z215" s="236"/>
    </row>
    <row r="216" spans="21:26">
      <c r="U216" s="236"/>
      <c r="V216" s="236"/>
      <c r="W216" s="236"/>
      <c r="X216" s="236"/>
      <c r="Y216" s="236"/>
      <c r="Z216" s="236"/>
    </row>
    <row r="217" spans="21:26">
      <c r="U217" s="236"/>
      <c r="V217" s="236"/>
      <c r="W217" s="236"/>
      <c r="X217" s="236"/>
      <c r="Y217" s="236"/>
      <c r="Z217" s="236"/>
    </row>
    <row r="218" spans="21:26">
      <c r="U218" s="236"/>
      <c r="V218" s="236"/>
      <c r="W218" s="236"/>
      <c r="X218" s="236"/>
      <c r="Y218" s="236"/>
      <c r="Z218" s="236"/>
    </row>
    <row r="219" spans="21:26">
      <c r="U219" s="236"/>
      <c r="V219" s="236"/>
      <c r="W219" s="236"/>
      <c r="X219" s="236"/>
      <c r="Y219" s="236"/>
      <c r="Z219" s="236"/>
    </row>
    <row r="220" spans="21:26">
      <c r="U220" s="236"/>
      <c r="V220" s="236"/>
      <c r="W220" s="236"/>
      <c r="X220" s="236"/>
      <c r="Y220" s="236"/>
      <c r="Z220" s="236"/>
    </row>
    <row r="221" spans="21:26">
      <c r="U221" s="236"/>
      <c r="V221" s="236"/>
      <c r="W221" s="236"/>
      <c r="X221" s="236"/>
      <c r="Y221" s="236"/>
      <c r="Z221" s="236"/>
    </row>
    <row r="222" spans="21:26">
      <c r="U222" s="236"/>
      <c r="V222" s="236"/>
      <c r="W222" s="236"/>
      <c r="X222" s="236"/>
      <c r="Y222" s="236"/>
      <c r="Z222" s="236"/>
    </row>
    <row r="223" spans="21:26">
      <c r="U223" s="236"/>
      <c r="V223" s="236"/>
      <c r="W223" s="236"/>
      <c r="X223" s="236"/>
      <c r="Y223" s="236"/>
      <c r="Z223" s="236"/>
    </row>
    <row r="224" spans="21:26">
      <c r="U224" s="236"/>
      <c r="V224" s="236"/>
      <c r="W224" s="236"/>
      <c r="X224" s="236"/>
      <c r="Y224" s="236"/>
      <c r="Z224" s="236"/>
    </row>
    <row r="225" spans="21:26">
      <c r="U225" s="236"/>
      <c r="V225" s="236"/>
      <c r="W225" s="236"/>
      <c r="X225" s="236"/>
      <c r="Y225" s="236"/>
      <c r="Z225" s="236"/>
    </row>
    <row r="226" spans="21:26">
      <c r="U226" s="236"/>
      <c r="V226" s="236"/>
      <c r="W226" s="236"/>
      <c r="X226" s="236"/>
      <c r="Y226" s="236"/>
      <c r="Z226" s="236"/>
    </row>
    <row r="227" spans="21:26">
      <c r="U227" s="236"/>
      <c r="V227" s="236"/>
      <c r="W227" s="236"/>
      <c r="X227" s="236"/>
      <c r="Y227" s="236"/>
      <c r="Z227" s="236"/>
    </row>
    <row r="228" spans="21:26">
      <c r="U228" s="236"/>
      <c r="V228" s="236"/>
      <c r="W228" s="236"/>
      <c r="X228" s="236"/>
      <c r="Y228" s="236"/>
      <c r="Z228" s="236"/>
    </row>
  </sheetData>
  <mergeCells count="285">
    <mergeCell ref="C71:M76"/>
    <mergeCell ref="A19:D19"/>
    <mergeCell ref="A37:D37"/>
    <mergeCell ref="I24:L24"/>
    <mergeCell ref="I18:L18"/>
    <mergeCell ref="M18:P18"/>
    <mergeCell ref="A24:D24"/>
    <mergeCell ref="A31:D31"/>
    <mergeCell ref="E23:H23"/>
    <mergeCell ref="M19:P19"/>
    <mergeCell ref="I19:L19"/>
    <mergeCell ref="I23:L23"/>
    <mergeCell ref="A33:D33"/>
    <mergeCell ref="A32:D32"/>
    <mergeCell ref="A28:D28"/>
    <mergeCell ref="E40:H40"/>
    <mergeCell ref="E42:H42"/>
    <mergeCell ref="A40:D40"/>
    <mergeCell ref="E36:H36"/>
    <mergeCell ref="A36:D36"/>
    <mergeCell ref="E26:H26"/>
    <mergeCell ref="E28:H28"/>
    <mergeCell ref="E27:H27"/>
    <mergeCell ref="A35:D35"/>
    <mergeCell ref="A1:H3"/>
    <mergeCell ref="A4:D4"/>
    <mergeCell ref="E5:H5"/>
    <mergeCell ref="I6:L6"/>
    <mergeCell ref="I4:L4"/>
    <mergeCell ref="I8:L8"/>
    <mergeCell ref="A8:D8"/>
    <mergeCell ref="A5:D5"/>
    <mergeCell ref="E7:H7"/>
    <mergeCell ref="A6:D6"/>
    <mergeCell ref="A7:D7"/>
    <mergeCell ref="E6:H6"/>
    <mergeCell ref="E4:H4"/>
    <mergeCell ref="O2:P2"/>
    <mergeCell ref="Q4:T4"/>
    <mergeCell ref="O3:P3"/>
    <mergeCell ref="Q5:T5"/>
    <mergeCell ref="Q6:T6"/>
    <mergeCell ref="Q7:T7"/>
    <mergeCell ref="M6:P6"/>
    <mergeCell ref="Q1:R1"/>
    <mergeCell ref="M4:P4"/>
    <mergeCell ref="M5:P5"/>
    <mergeCell ref="O1:P1"/>
    <mergeCell ref="M7:P7"/>
    <mergeCell ref="I16:L16"/>
    <mergeCell ref="I7:L7"/>
    <mergeCell ref="I10:L10"/>
    <mergeCell ref="A16:D16"/>
    <mergeCell ref="A9:D9"/>
    <mergeCell ref="M13:P13"/>
    <mergeCell ref="M9:P9"/>
    <mergeCell ref="E16:H16"/>
    <mergeCell ref="A14:D14"/>
    <mergeCell ref="A10:D10"/>
    <mergeCell ref="E8:H8"/>
    <mergeCell ref="E37:H37"/>
    <mergeCell ref="Q10:T10"/>
    <mergeCell ref="I13:L13"/>
    <mergeCell ref="E14:H14"/>
    <mergeCell ref="Q14:T14"/>
    <mergeCell ref="I5:L5"/>
    <mergeCell ref="E17:H17"/>
    <mergeCell ref="M15:P15"/>
    <mergeCell ref="Q8:T8"/>
    <mergeCell ref="Q9:T9"/>
    <mergeCell ref="E9:H9"/>
    <mergeCell ref="I9:L9"/>
    <mergeCell ref="Q13:T13"/>
    <mergeCell ref="I14:L14"/>
    <mergeCell ref="M8:P8"/>
    <mergeCell ref="E13:H13"/>
    <mergeCell ref="E10:H10"/>
    <mergeCell ref="M16:P16"/>
    <mergeCell ref="I15:L15"/>
    <mergeCell ref="Q17:T17"/>
    <mergeCell ref="Q16:T16"/>
    <mergeCell ref="Q15:T15"/>
    <mergeCell ref="M17:P17"/>
    <mergeCell ref="E15:H15"/>
    <mergeCell ref="E44:H44"/>
    <mergeCell ref="M45:P45"/>
    <mergeCell ref="Q33:T33"/>
    <mergeCell ref="Q34:T34"/>
    <mergeCell ref="Q43:T43"/>
    <mergeCell ref="Q19:T19"/>
    <mergeCell ref="M10:P10"/>
    <mergeCell ref="A15:D15"/>
    <mergeCell ref="A13:D13"/>
    <mergeCell ref="E19:H19"/>
    <mergeCell ref="Q18:T18"/>
    <mergeCell ref="I17:L17"/>
    <mergeCell ref="A17:D17"/>
    <mergeCell ref="A18:D18"/>
    <mergeCell ref="E18:H18"/>
    <mergeCell ref="Q40:T40"/>
    <mergeCell ref="I31:L31"/>
    <mergeCell ref="I35:L35"/>
    <mergeCell ref="E32:H32"/>
    <mergeCell ref="E31:H31"/>
    <mergeCell ref="M34:P34"/>
    <mergeCell ref="M43:P43"/>
    <mergeCell ref="M35:P35"/>
    <mergeCell ref="M33:P33"/>
    <mergeCell ref="M32:P32"/>
    <mergeCell ref="I41:L41"/>
    <mergeCell ref="I43:L43"/>
    <mergeCell ref="Q32:T32"/>
    <mergeCell ref="M42:P42"/>
    <mergeCell ref="M41:P41"/>
    <mergeCell ref="M40:P40"/>
    <mergeCell ref="Q35:T35"/>
    <mergeCell ref="Q37:T37"/>
    <mergeCell ref="Q36:T36"/>
    <mergeCell ref="I32:L32"/>
    <mergeCell ref="Q41:T41"/>
    <mergeCell ref="Q42:T42"/>
    <mergeCell ref="I37:L37"/>
    <mergeCell ref="M36:P36"/>
    <mergeCell ref="I36:L36"/>
    <mergeCell ref="M37:P37"/>
    <mergeCell ref="E34:H34"/>
    <mergeCell ref="E33:H33"/>
    <mergeCell ref="Q46:T46"/>
    <mergeCell ref="I46:L46"/>
    <mergeCell ref="M46:P46"/>
    <mergeCell ref="Q45:T45"/>
    <mergeCell ref="A46:D46"/>
    <mergeCell ref="A44:D44"/>
    <mergeCell ref="A45:D45"/>
    <mergeCell ref="E43:H43"/>
    <mergeCell ref="E41:H41"/>
    <mergeCell ref="I34:L34"/>
    <mergeCell ref="I33:L33"/>
    <mergeCell ref="I42:L42"/>
    <mergeCell ref="I44:L44"/>
    <mergeCell ref="I45:L45"/>
    <mergeCell ref="A43:D43"/>
    <mergeCell ref="A41:D41"/>
    <mergeCell ref="A42:D42"/>
    <mergeCell ref="E45:H45"/>
    <mergeCell ref="A34:D34"/>
    <mergeCell ref="I40:L40"/>
    <mergeCell ref="E35:H35"/>
    <mergeCell ref="E46:H46"/>
    <mergeCell ref="A22:D22"/>
    <mergeCell ref="A23:D23"/>
    <mergeCell ref="Q24:T24"/>
    <mergeCell ref="Q23:T23"/>
    <mergeCell ref="I27:L27"/>
    <mergeCell ref="E22:H22"/>
    <mergeCell ref="Q22:T22"/>
    <mergeCell ref="E24:H24"/>
    <mergeCell ref="I28:L28"/>
    <mergeCell ref="Q25:T25"/>
    <mergeCell ref="I22:L22"/>
    <mergeCell ref="I26:L26"/>
    <mergeCell ref="M22:P22"/>
    <mergeCell ref="M27:P27"/>
    <mergeCell ref="A27:D27"/>
    <mergeCell ref="A25:D25"/>
    <mergeCell ref="E25:H25"/>
    <mergeCell ref="M23:P23"/>
    <mergeCell ref="I25:L25"/>
    <mergeCell ref="M25:P25"/>
    <mergeCell ref="M24:P24"/>
    <mergeCell ref="A26:D26"/>
    <mergeCell ref="M31:P31"/>
    <mergeCell ref="Q26:T26"/>
    <mergeCell ref="M26:P26"/>
    <mergeCell ref="Q27:T27"/>
    <mergeCell ref="M28:P28"/>
    <mergeCell ref="Q28:T28"/>
    <mergeCell ref="Q31:T31"/>
    <mergeCell ref="W7:Z7"/>
    <mergeCell ref="AA7:AD7"/>
    <mergeCell ref="W8:Z8"/>
    <mergeCell ref="AA8:AD8"/>
    <mergeCell ref="W9:Z9"/>
    <mergeCell ref="AA9:AD9"/>
    <mergeCell ref="Y26:AB26"/>
    <mergeCell ref="Y27:AB27"/>
    <mergeCell ref="Y28:AB28"/>
    <mergeCell ref="M14:P14"/>
    <mergeCell ref="W4:Z4"/>
    <mergeCell ref="AA4:AD4"/>
    <mergeCell ref="W5:Z5"/>
    <mergeCell ref="AA5:AD5"/>
    <mergeCell ref="W6:Z6"/>
    <mergeCell ref="AA6:AD6"/>
    <mergeCell ref="Y23:AB23"/>
    <mergeCell ref="Y24:AB24"/>
    <mergeCell ref="Y25:AB25"/>
    <mergeCell ref="W12:Z12"/>
    <mergeCell ref="W13:Z13"/>
    <mergeCell ref="W14:Z14"/>
    <mergeCell ref="W15:Z15"/>
    <mergeCell ref="W16:Z16"/>
    <mergeCell ref="W17:Z17"/>
    <mergeCell ref="A49:D49"/>
    <mergeCell ref="E49:H49"/>
    <mergeCell ref="I49:L49"/>
    <mergeCell ref="M49:P49"/>
    <mergeCell ref="Q49:T49"/>
    <mergeCell ref="A50:D50"/>
    <mergeCell ref="E50:H50"/>
    <mergeCell ref="I50:L50"/>
    <mergeCell ref="M50:P50"/>
    <mergeCell ref="Q50:T50"/>
    <mergeCell ref="Y50:AB50"/>
    <mergeCell ref="A51:D51"/>
    <mergeCell ref="E51:H51"/>
    <mergeCell ref="I51:L51"/>
    <mergeCell ref="M51:P51"/>
    <mergeCell ref="Q51:T51"/>
    <mergeCell ref="Y51:AB51"/>
    <mergeCell ref="A52:D52"/>
    <mergeCell ref="E52:H52"/>
    <mergeCell ref="I52:L52"/>
    <mergeCell ref="M52:P52"/>
    <mergeCell ref="Q52:T52"/>
    <mergeCell ref="Y52:AB52"/>
    <mergeCell ref="A53:D53"/>
    <mergeCell ref="E53:H53"/>
    <mergeCell ref="I53:L53"/>
    <mergeCell ref="M53:P53"/>
    <mergeCell ref="Q53:T53"/>
    <mergeCell ref="Y53:AB53"/>
    <mergeCell ref="A54:D54"/>
    <mergeCell ref="E54:H54"/>
    <mergeCell ref="I54:L54"/>
    <mergeCell ref="M54:P54"/>
    <mergeCell ref="Q54:T54"/>
    <mergeCell ref="Y54:AB54"/>
    <mergeCell ref="A55:D55"/>
    <mergeCell ref="E55:H55"/>
    <mergeCell ref="I55:L55"/>
    <mergeCell ref="M55:P55"/>
    <mergeCell ref="Q55:T55"/>
    <mergeCell ref="Y55:AB55"/>
    <mergeCell ref="A58:D58"/>
    <mergeCell ref="E58:H58"/>
    <mergeCell ref="I58:L58"/>
    <mergeCell ref="M58:P58"/>
    <mergeCell ref="Q58:T58"/>
    <mergeCell ref="A59:D59"/>
    <mergeCell ref="E59:H59"/>
    <mergeCell ref="I59:L59"/>
    <mergeCell ref="M59:P59"/>
    <mergeCell ref="Q59:T59"/>
    <mergeCell ref="Y59:AB59"/>
    <mergeCell ref="A60:D60"/>
    <mergeCell ref="E60:H60"/>
    <mergeCell ref="I60:L60"/>
    <mergeCell ref="M60:P60"/>
    <mergeCell ref="Q60:T60"/>
    <mergeCell ref="Y60:AB60"/>
    <mergeCell ref="A61:D61"/>
    <mergeCell ref="E61:H61"/>
    <mergeCell ref="I61:L61"/>
    <mergeCell ref="M61:P61"/>
    <mergeCell ref="Q61:T61"/>
    <mergeCell ref="Y61:AB61"/>
    <mergeCell ref="A62:D62"/>
    <mergeCell ref="E62:H62"/>
    <mergeCell ref="I62:L62"/>
    <mergeCell ref="M62:P62"/>
    <mergeCell ref="Q62:T62"/>
    <mergeCell ref="Y62:AB62"/>
    <mergeCell ref="A63:D63"/>
    <mergeCell ref="E63:H63"/>
    <mergeCell ref="I63:L63"/>
    <mergeCell ref="M63:P63"/>
    <mergeCell ref="Q63:T63"/>
    <mergeCell ref="Y63:AB63"/>
    <mergeCell ref="A64:D64"/>
    <mergeCell ref="E64:H64"/>
    <mergeCell ref="I64:L64"/>
    <mergeCell ref="M64:P64"/>
    <mergeCell ref="Q64:T64"/>
    <mergeCell ref="Y64:AB64"/>
  </mergeCells>
  <phoneticPr fontId="19" type="noConversion"/>
  <pageMargins left="0.43307086614173229" right="0" top="0" bottom="0" header="0.31496062992125984" footer="0.31496062992125984"/>
  <pageSetup paperSize="9" scale="25" fitToWidth="0" orientation="landscape" r:id="rId1"/>
  <headerFooter alignWithMargins="0"/>
  <colBreaks count="1" manualBreakCount="1">
    <brk id="20" max="6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2"/>
  <sheetViews>
    <sheetView view="pageBreakPreview" topLeftCell="A22" zoomScale="55" zoomScaleNormal="55" zoomScaleSheetLayoutView="55" workbookViewId="0">
      <selection activeCell="B1" sqref="B1:Y1"/>
    </sheetView>
  </sheetViews>
  <sheetFormatPr defaultColWidth="9" defaultRowHeight="20.25"/>
  <cols>
    <col min="1" max="1" width="1.875" style="101" customWidth="1"/>
    <col min="2" max="2" width="4.875" style="143" customWidth="1"/>
    <col min="3" max="3" width="0" style="101" hidden="1" customWidth="1"/>
    <col min="4" max="4" width="18.625" style="101" customWidth="1"/>
    <col min="5" max="5" width="5.625" style="144" customWidth="1"/>
    <col min="6" max="6" width="11.25" style="101" customWidth="1"/>
    <col min="7" max="7" width="18.625" style="101" customWidth="1"/>
    <col min="8" max="8" width="5.625" style="144" customWidth="1"/>
    <col min="9" max="9" width="11.875" style="101" customWidth="1"/>
    <col min="10" max="10" width="18.625" style="101" customWidth="1"/>
    <col min="11" max="11" width="5.625" style="144" customWidth="1"/>
    <col min="12" max="12" width="11.75" style="101" customWidth="1"/>
    <col min="13" max="13" width="18.625" style="101" customWidth="1"/>
    <col min="14" max="14" width="5.625" style="144" customWidth="1"/>
    <col min="15" max="15" width="12.125" style="101" customWidth="1"/>
    <col min="16" max="16" width="18.625" style="101" customWidth="1"/>
    <col min="17" max="17" width="5.625" style="144" customWidth="1"/>
    <col min="18" max="18" width="11.75" style="101" customWidth="1"/>
    <col min="19" max="19" width="18.625" style="101" customWidth="1"/>
    <col min="20" max="20" width="5.625" style="144" customWidth="1"/>
    <col min="21" max="21" width="12.75" style="101" customWidth="1"/>
    <col min="22" max="22" width="5.25" style="152" customWidth="1"/>
    <col min="23" max="23" width="11.75" style="149" customWidth="1"/>
    <col min="24" max="24" width="11.25" style="150" customWidth="1"/>
    <col min="25" max="25" width="6.625" style="153" customWidth="1"/>
    <col min="26" max="26" width="6.625" style="101" customWidth="1"/>
    <col min="27" max="27" width="6" style="78" customWidth="1"/>
    <col min="28" max="28" width="5.5" style="79" customWidth="1"/>
    <col min="29" max="29" width="7.75" style="78" customWidth="1"/>
    <col min="30" max="30" width="8" style="78" customWidth="1"/>
    <col min="31" max="31" width="7.875" style="78" customWidth="1"/>
    <col min="32" max="32" width="7.5" style="78" customWidth="1"/>
    <col min="33" max="34" width="9" style="101" customWidth="1"/>
    <col min="35" max="16384" width="9" style="101"/>
  </cols>
  <sheetData>
    <row r="1" spans="1:32" s="65" customFormat="1" ht="38.25">
      <c r="B1" s="450" t="s">
        <v>345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64"/>
      <c r="AB1" s="66"/>
    </row>
    <row r="2" spans="1:32" s="65" customFormat="1" ht="18.95" customHeight="1">
      <c r="B2" s="451"/>
      <c r="C2" s="452"/>
      <c r="D2" s="452"/>
      <c r="E2" s="452"/>
      <c r="F2" s="452"/>
      <c r="G2" s="452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1:32" s="78" customFormat="1" ht="30" customHeight="1" thickBot="1">
      <c r="B3" s="155" t="s">
        <v>41</v>
      </c>
      <c r="C3" s="155"/>
      <c r="D3" s="156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1:32" s="93" customFormat="1" ht="99">
      <c r="B4" s="80" t="s">
        <v>0</v>
      </c>
      <c r="C4" s="81" t="s">
        <v>1</v>
      </c>
      <c r="D4" s="82" t="s">
        <v>2</v>
      </c>
      <c r="E4" s="83" t="s">
        <v>39</v>
      </c>
      <c r="F4" s="82"/>
      <c r="G4" s="82" t="s">
        <v>3</v>
      </c>
      <c r="H4" s="83" t="s">
        <v>39</v>
      </c>
      <c r="I4" s="82"/>
      <c r="J4" s="82" t="s">
        <v>4</v>
      </c>
      <c r="K4" s="83" t="s">
        <v>39</v>
      </c>
      <c r="L4" s="82"/>
      <c r="M4" s="82" t="s">
        <v>4</v>
      </c>
      <c r="N4" s="83" t="s">
        <v>39</v>
      </c>
      <c r="O4" s="82"/>
      <c r="P4" s="82" t="s">
        <v>4</v>
      </c>
      <c r="Q4" s="83" t="s">
        <v>39</v>
      </c>
      <c r="R4" s="82"/>
      <c r="S4" s="85" t="s">
        <v>5</v>
      </c>
      <c r="T4" s="83" t="s">
        <v>39</v>
      </c>
      <c r="U4" s="82"/>
      <c r="V4" s="157" t="s">
        <v>43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1:32" s="97" customFormat="1" ht="42">
      <c r="B5" s="94"/>
      <c r="C5" s="453"/>
      <c r="D5" s="95">
        <f>'108年7月菜單'!A5</f>
        <v>0</v>
      </c>
      <c r="E5" s="95"/>
      <c r="F5" s="25" t="s">
        <v>15</v>
      </c>
      <c r="G5" s="95">
        <f>'108年7月菜單'!A6</f>
        <v>0</v>
      </c>
      <c r="H5" s="95"/>
      <c r="I5" s="25" t="s">
        <v>15</v>
      </c>
      <c r="J5" s="95">
        <f>'108年7月菜單'!A7</f>
        <v>0</v>
      </c>
      <c r="K5" s="95"/>
      <c r="L5" s="25" t="s">
        <v>15</v>
      </c>
      <c r="M5" s="95">
        <f>'108年7月菜單'!A8</f>
        <v>0</v>
      </c>
      <c r="N5" s="95"/>
      <c r="O5" s="25" t="s">
        <v>15</v>
      </c>
      <c r="P5" s="95">
        <f>'108年7月菜單'!A9</f>
        <v>0</v>
      </c>
      <c r="Q5" s="24"/>
      <c r="R5" s="25" t="s">
        <v>15</v>
      </c>
      <c r="S5" s="95">
        <f>'108年7月菜單'!A10</f>
        <v>0</v>
      </c>
      <c r="T5" s="95"/>
      <c r="U5" s="25" t="s">
        <v>15</v>
      </c>
      <c r="V5" s="446"/>
      <c r="W5" s="168" t="s">
        <v>7</v>
      </c>
      <c r="X5" s="169" t="s">
        <v>17</v>
      </c>
      <c r="Y5" s="177">
        <f>AB6</f>
        <v>0</v>
      </c>
      <c r="Z5" s="78"/>
      <c r="AA5" s="78"/>
      <c r="AB5" s="79"/>
      <c r="AC5" s="78" t="s">
        <v>18</v>
      </c>
      <c r="AD5" s="78" t="s">
        <v>19</v>
      </c>
      <c r="AE5" s="78" t="s">
        <v>20</v>
      </c>
      <c r="AF5" s="78" t="s">
        <v>21</v>
      </c>
    </row>
    <row r="6" spans="1:32" ht="27.95" customHeight="1">
      <c r="B6" s="98" t="s">
        <v>8</v>
      </c>
      <c r="C6" s="453"/>
      <c r="D6" s="31"/>
      <c r="E6" s="28"/>
      <c r="F6" s="28"/>
      <c r="G6" s="31"/>
      <c r="H6" s="31"/>
      <c r="I6" s="31"/>
      <c r="J6" s="31"/>
      <c r="K6" s="159"/>
      <c r="L6" s="31"/>
      <c r="M6" s="31"/>
      <c r="N6" s="31"/>
      <c r="O6" s="31"/>
      <c r="P6" s="31"/>
      <c r="Q6" s="31"/>
      <c r="R6" s="31"/>
      <c r="S6" s="31"/>
      <c r="T6" s="31"/>
      <c r="U6" s="31"/>
      <c r="V6" s="447"/>
      <c r="W6" s="170">
        <f>AE11</f>
        <v>0</v>
      </c>
      <c r="X6" s="171" t="s">
        <v>22</v>
      </c>
      <c r="Y6" s="178">
        <f>AB7</f>
        <v>0</v>
      </c>
      <c r="Z6" s="77"/>
      <c r="AA6" s="100" t="s">
        <v>23</v>
      </c>
      <c r="AB6" s="244">
        <v>0</v>
      </c>
      <c r="AC6" s="79">
        <f>AB6*2</f>
        <v>0</v>
      </c>
      <c r="AD6" s="79"/>
      <c r="AE6" s="79">
        <f>AB6*15</f>
        <v>0</v>
      </c>
      <c r="AF6" s="79">
        <f>AC6*4+AE6*4</f>
        <v>0</v>
      </c>
    </row>
    <row r="7" spans="1:32" ht="27.95" customHeight="1">
      <c r="B7" s="98"/>
      <c r="C7" s="453"/>
      <c r="D7" s="31"/>
      <c r="E7" s="31"/>
      <c r="F7" s="31"/>
      <c r="G7" s="31"/>
      <c r="H7" s="31"/>
      <c r="I7" s="220"/>
      <c r="J7" s="308"/>
      <c r="K7" s="220"/>
      <c r="L7" s="220"/>
      <c r="M7" s="220"/>
      <c r="N7" s="220"/>
      <c r="O7" s="220"/>
      <c r="P7" s="220"/>
      <c r="Q7" s="31"/>
      <c r="R7" s="31"/>
      <c r="S7" s="31"/>
      <c r="T7" s="31"/>
      <c r="U7" s="31"/>
      <c r="V7" s="447"/>
      <c r="W7" s="172" t="s">
        <v>9</v>
      </c>
      <c r="X7" s="173" t="s">
        <v>24</v>
      </c>
      <c r="Y7" s="178">
        <f>AB8</f>
        <v>0</v>
      </c>
      <c r="Z7" s="78"/>
      <c r="AA7" s="103" t="s">
        <v>25</v>
      </c>
      <c r="AB7" s="244">
        <v>0</v>
      </c>
      <c r="AC7" s="104">
        <f>AB7*7</f>
        <v>0</v>
      </c>
      <c r="AD7" s="79">
        <f>AB7*5</f>
        <v>0</v>
      </c>
      <c r="AE7" s="79" t="s">
        <v>26</v>
      </c>
      <c r="AF7" s="105">
        <f>AC7*4+AD7*9</f>
        <v>0</v>
      </c>
    </row>
    <row r="8" spans="1:32" ht="27.95" customHeight="1">
      <c r="B8" s="98" t="s">
        <v>10</v>
      </c>
      <c r="C8" s="453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447"/>
      <c r="W8" s="170">
        <f>AD11</f>
        <v>0</v>
      </c>
      <c r="X8" s="173" t="s">
        <v>28</v>
      </c>
      <c r="Y8" s="178">
        <f>AB9</f>
        <v>0</v>
      </c>
      <c r="Z8" s="77"/>
      <c r="AA8" s="78" t="s">
        <v>29</v>
      </c>
      <c r="AB8" s="244">
        <v>0</v>
      </c>
      <c r="AC8" s="79">
        <f>AB8*1</f>
        <v>0</v>
      </c>
      <c r="AD8" s="79" t="s">
        <v>26</v>
      </c>
      <c r="AE8" s="79">
        <f>AB8*5</f>
        <v>0</v>
      </c>
      <c r="AF8" s="79">
        <f>AC8*4+AE8*4</f>
        <v>0</v>
      </c>
    </row>
    <row r="9" spans="1:32" ht="27.95" customHeight="1">
      <c r="B9" s="454" t="s">
        <v>219</v>
      </c>
      <c r="C9" s="453"/>
      <c r="D9" s="31"/>
      <c r="E9" s="31"/>
      <c r="F9" s="31"/>
      <c r="G9" s="31"/>
      <c r="H9" s="31"/>
      <c r="I9" s="31"/>
      <c r="J9" s="31"/>
      <c r="K9" s="106"/>
      <c r="L9" s="31"/>
      <c r="M9" s="31"/>
      <c r="N9" s="31"/>
      <c r="O9" s="31"/>
      <c r="P9" s="31"/>
      <c r="Q9" s="31"/>
      <c r="R9" s="31"/>
      <c r="S9" s="31"/>
      <c r="T9" s="31"/>
      <c r="U9" s="31"/>
      <c r="V9" s="447"/>
      <c r="W9" s="172" t="s">
        <v>11</v>
      </c>
      <c r="X9" s="173" t="s">
        <v>31</v>
      </c>
      <c r="Y9" s="178">
        <f>AB10</f>
        <v>0</v>
      </c>
      <c r="Z9" s="78"/>
      <c r="AA9" s="78" t="s">
        <v>32</v>
      </c>
      <c r="AB9" s="244">
        <v>0</v>
      </c>
      <c r="AC9" s="79"/>
      <c r="AD9" s="79">
        <f>AB9*5</f>
        <v>0</v>
      </c>
      <c r="AE9" s="79" t="s">
        <v>26</v>
      </c>
      <c r="AF9" s="79">
        <f>AD9*9</f>
        <v>0</v>
      </c>
    </row>
    <row r="10" spans="1:32" ht="27.95" customHeight="1">
      <c r="B10" s="454"/>
      <c r="C10" s="453"/>
      <c r="D10" s="31"/>
      <c r="E10" s="31"/>
      <c r="F10" s="31"/>
      <c r="G10" s="31"/>
      <c r="H10" s="31"/>
      <c r="I10" s="31"/>
      <c r="J10" s="31"/>
      <c r="K10" s="106"/>
      <c r="L10" s="31"/>
      <c r="M10" s="28"/>
      <c r="N10" s="36"/>
      <c r="O10" s="28"/>
      <c r="P10" s="31"/>
      <c r="Q10" s="31"/>
      <c r="R10" s="31"/>
      <c r="S10" s="31"/>
      <c r="T10" s="31"/>
      <c r="U10" s="31"/>
      <c r="V10" s="447"/>
      <c r="W10" s="170">
        <f>AC11</f>
        <v>0</v>
      </c>
      <c r="X10" s="174" t="s">
        <v>40</v>
      </c>
      <c r="Y10" s="178">
        <v>0</v>
      </c>
      <c r="Z10" s="77"/>
      <c r="AA10" s="78" t="s">
        <v>33</v>
      </c>
      <c r="AE10" s="78">
        <f>AB10*15</f>
        <v>0</v>
      </c>
    </row>
    <row r="11" spans="1:32" ht="27.95" customHeight="1">
      <c r="B11" s="108" t="s">
        <v>34</v>
      </c>
      <c r="C11" s="109"/>
      <c r="D11" s="31"/>
      <c r="E11" s="31"/>
      <c r="F11" s="31"/>
      <c r="G11" s="31"/>
      <c r="H11" s="31"/>
      <c r="I11" s="31"/>
      <c r="J11" s="31"/>
      <c r="K11" s="31"/>
      <c r="L11" s="31"/>
      <c r="M11" s="28"/>
      <c r="N11" s="36"/>
      <c r="O11" s="28"/>
      <c r="P11" s="31"/>
      <c r="Q11" s="31"/>
      <c r="R11" s="31"/>
      <c r="S11" s="31"/>
      <c r="T11" s="31"/>
      <c r="U11" s="31"/>
      <c r="V11" s="447"/>
      <c r="W11" s="172" t="s">
        <v>12</v>
      </c>
      <c r="X11" s="175"/>
      <c r="Y11" s="178"/>
      <c r="Z11" s="78"/>
      <c r="AC11" s="78">
        <f>SUM(AC6:AC10)</f>
        <v>0</v>
      </c>
      <c r="AD11" s="78">
        <f>SUM(AD6:AD10)</f>
        <v>0</v>
      </c>
      <c r="AE11" s="78">
        <f>SUM(AE6:AE10)</f>
        <v>0</v>
      </c>
      <c r="AF11" s="78">
        <f>AC11*4+AD11*9+AE11*4</f>
        <v>0</v>
      </c>
    </row>
    <row r="12" spans="1:32" ht="27.95" customHeight="1">
      <c r="B12" s="114"/>
      <c r="C12" s="115"/>
      <c r="D12" s="116"/>
      <c r="E12" s="31"/>
      <c r="F12" s="309"/>
      <c r="G12" s="309"/>
      <c r="H12" s="31"/>
      <c r="I12" s="309"/>
      <c r="J12" s="309"/>
      <c r="K12" s="31"/>
      <c r="L12" s="309"/>
      <c r="M12" s="309"/>
      <c r="N12" s="31"/>
      <c r="O12" s="309"/>
      <c r="P12" s="309"/>
      <c r="Q12" s="31"/>
      <c r="R12" s="309"/>
      <c r="S12" s="309"/>
      <c r="T12" s="31"/>
      <c r="U12" s="309"/>
      <c r="V12" s="448"/>
      <c r="W12" s="170">
        <f>(W6*4)+(W8*9)+(W10*4)</f>
        <v>0</v>
      </c>
      <c r="X12" s="181"/>
      <c r="Y12" s="310"/>
      <c r="Z12" s="77"/>
      <c r="AC12" s="113" t="e">
        <f>AC11*4/AF11</f>
        <v>#DIV/0!</v>
      </c>
      <c r="AD12" s="113" t="e">
        <f>AD11*9/AF11</f>
        <v>#DIV/0!</v>
      </c>
      <c r="AE12" s="113" t="e">
        <f>AE11*4/AF11</f>
        <v>#DIV/0!</v>
      </c>
    </row>
    <row r="13" spans="1:32" s="97" customFormat="1" ht="42">
      <c r="B13" s="306"/>
      <c r="C13" s="444"/>
      <c r="D13" s="95">
        <f>'108年7月菜單'!E5</f>
        <v>0</v>
      </c>
      <c r="E13" s="95"/>
      <c r="F13" s="25" t="s">
        <v>15</v>
      </c>
      <c r="G13" s="95">
        <f>'108年7月菜單'!E6</f>
        <v>0</v>
      </c>
      <c r="H13" s="95"/>
      <c r="I13" s="25" t="s">
        <v>15</v>
      </c>
      <c r="J13" s="95">
        <f>'108年7月菜單'!E7</f>
        <v>0</v>
      </c>
      <c r="K13" s="95"/>
      <c r="L13" s="25" t="s">
        <v>15</v>
      </c>
      <c r="M13" s="95">
        <f>'108年7月菜單'!E8</f>
        <v>0</v>
      </c>
      <c r="N13" s="95"/>
      <c r="O13" s="25" t="s">
        <v>15</v>
      </c>
      <c r="P13" s="95">
        <f>'108年7月菜單'!E9</f>
        <v>0</v>
      </c>
      <c r="Q13" s="24"/>
      <c r="R13" s="25" t="s">
        <v>15</v>
      </c>
      <c r="S13" s="95">
        <f>'108年7月菜單'!E10</f>
        <v>0</v>
      </c>
      <c r="T13" s="95"/>
      <c r="U13" s="25" t="s">
        <v>15</v>
      </c>
      <c r="V13" s="446"/>
      <c r="W13" s="168" t="s">
        <v>7</v>
      </c>
      <c r="X13" s="169" t="s">
        <v>17</v>
      </c>
      <c r="Y13" s="178">
        <f>AB14</f>
        <v>0</v>
      </c>
      <c r="Z13" s="78"/>
      <c r="AA13" s="78"/>
      <c r="AB13" s="79"/>
      <c r="AC13" s="78" t="s">
        <v>18</v>
      </c>
      <c r="AD13" s="78" t="s">
        <v>19</v>
      </c>
      <c r="AE13" s="78" t="s">
        <v>20</v>
      </c>
      <c r="AF13" s="78" t="s">
        <v>21</v>
      </c>
    </row>
    <row r="14" spans="1:32" ht="27.95" customHeight="1">
      <c r="B14" s="118" t="s">
        <v>8</v>
      </c>
      <c r="C14" s="444"/>
      <c r="D14" s="31"/>
      <c r="E14" s="31"/>
      <c r="F14" s="30"/>
      <c r="G14" s="30"/>
      <c r="H14" s="31"/>
      <c r="I14" s="30"/>
      <c r="J14" s="31"/>
      <c r="K14" s="31"/>
      <c r="L14" s="30"/>
      <c r="M14" s="31"/>
      <c r="N14" s="31"/>
      <c r="O14" s="30"/>
      <c r="P14" s="30"/>
      <c r="Q14" s="31"/>
      <c r="R14" s="30"/>
      <c r="S14" s="31"/>
      <c r="T14" s="31"/>
      <c r="U14" s="31"/>
      <c r="V14" s="447"/>
      <c r="W14" s="170">
        <f>AE19</f>
        <v>0</v>
      </c>
      <c r="X14" s="171" t="s">
        <v>22</v>
      </c>
      <c r="Y14" s="178">
        <f>AB15</f>
        <v>0</v>
      </c>
      <c r="Z14" s="77"/>
      <c r="AA14" s="100" t="s">
        <v>23</v>
      </c>
      <c r="AB14" s="244">
        <v>0</v>
      </c>
      <c r="AC14" s="79">
        <f>AB14*2</f>
        <v>0</v>
      </c>
      <c r="AD14" s="79"/>
      <c r="AE14" s="79">
        <f>AB14*15</f>
        <v>0</v>
      </c>
      <c r="AF14" s="79">
        <f>AC14*4+AE14*4</f>
        <v>0</v>
      </c>
    </row>
    <row r="15" spans="1:32" ht="27.95" customHeight="1">
      <c r="B15" s="118"/>
      <c r="C15" s="444"/>
      <c r="D15" s="31"/>
      <c r="E15" s="31"/>
      <c r="F15" s="30"/>
      <c r="G15" s="30"/>
      <c r="H15" s="31"/>
      <c r="I15" s="30"/>
      <c r="J15" s="216"/>
      <c r="K15" s="159"/>
      <c r="L15" s="30"/>
      <c r="M15" s="31"/>
      <c r="N15" s="31"/>
      <c r="O15" s="30"/>
      <c r="P15" s="30"/>
      <c r="Q15" s="31"/>
      <c r="R15" s="30"/>
      <c r="S15" s="31"/>
      <c r="T15" s="31"/>
      <c r="U15" s="31"/>
      <c r="V15" s="447"/>
      <c r="W15" s="172" t="s">
        <v>9</v>
      </c>
      <c r="X15" s="173" t="s">
        <v>24</v>
      </c>
      <c r="Y15" s="178">
        <f>AB16</f>
        <v>0</v>
      </c>
      <c r="Z15" s="78"/>
      <c r="AA15" s="103" t="s">
        <v>25</v>
      </c>
      <c r="AB15" s="244">
        <v>0</v>
      </c>
      <c r="AC15" s="104">
        <f>AB15*7</f>
        <v>0</v>
      </c>
      <c r="AD15" s="79">
        <f>AB15*5</f>
        <v>0</v>
      </c>
      <c r="AE15" s="79" t="s">
        <v>26</v>
      </c>
      <c r="AF15" s="105">
        <f>AC15*4+AD15*9</f>
        <v>0</v>
      </c>
    </row>
    <row r="16" spans="1:32" ht="27.95" customHeight="1">
      <c r="A16" s="307" t="s">
        <v>223</v>
      </c>
      <c r="B16" s="118" t="s">
        <v>10</v>
      </c>
      <c r="C16" s="445"/>
      <c r="D16" s="304"/>
      <c r="E16" s="31"/>
      <c r="F16" s="30"/>
      <c r="G16" s="29"/>
      <c r="H16" s="36"/>
      <c r="I16" s="29"/>
      <c r="J16" s="31"/>
      <c r="K16" s="30"/>
      <c r="L16" s="30"/>
      <c r="M16" s="31"/>
      <c r="N16" s="31"/>
      <c r="O16" s="30"/>
      <c r="P16" s="30"/>
      <c r="Q16" s="31"/>
      <c r="R16" s="30"/>
      <c r="S16" s="31"/>
      <c r="T16" s="31"/>
      <c r="U16" s="30"/>
      <c r="V16" s="447"/>
      <c r="W16" s="170">
        <f>AB17</f>
        <v>0</v>
      </c>
      <c r="X16" s="173" t="s">
        <v>28</v>
      </c>
      <c r="Y16" s="178">
        <f>AB17</f>
        <v>0</v>
      </c>
      <c r="Z16" s="77"/>
      <c r="AA16" s="78" t="s">
        <v>29</v>
      </c>
      <c r="AB16" s="244">
        <v>0</v>
      </c>
      <c r="AC16" s="79">
        <f>AB16*1</f>
        <v>0</v>
      </c>
      <c r="AD16" s="79" t="s">
        <v>26</v>
      </c>
      <c r="AE16" s="79">
        <f>AB16*5</f>
        <v>0</v>
      </c>
      <c r="AF16" s="79">
        <f>AC16*4+AE16*4</f>
        <v>0</v>
      </c>
    </row>
    <row r="17" spans="2:32" ht="27.95" customHeight="1">
      <c r="B17" s="449" t="s">
        <v>36</v>
      </c>
      <c r="C17" s="444"/>
      <c r="D17" s="106"/>
      <c r="E17" s="31"/>
      <c r="F17" s="30"/>
      <c r="G17" s="29"/>
      <c r="H17" s="36"/>
      <c r="I17" s="29"/>
      <c r="J17" s="30"/>
      <c r="K17" s="106"/>
      <c r="L17" s="30"/>
      <c r="M17" s="31"/>
      <c r="N17" s="31"/>
      <c r="O17" s="30"/>
      <c r="P17" s="30"/>
      <c r="Q17" s="31"/>
      <c r="R17" s="30"/>
      <c r="S17" s="31"/>
      <c r="T17" s="31"/>
      <c r="U17" s="30"/>
      <c r="V17" s="447"/>
      <c r="W17" s="172" t="s">
        <v>11</v>
      </c>
      <c r="X17" s="173" t="s">
        <v>31</v>
      </c>
      <c r="Y17" s="178">
        <f>AB18</f>
        <v>0</v>
      </c>
      <c r="Z17" s="78"/>
      <c r="AA17" s="78" t="s">
        <v>32</v>
      </c>
      <c r="AB17" s="244">
        <v>0</v>
      </c>
      <c r="AC17" s="79"/>
      <c r="AD17" s="79">
        <f>AB17*5</f>
        <v>0</v>
      </c>
      <c r="AE17" s="79" t="s">
        <v>26</v>
      </c>
      <c r="AF17" s="79">
        <f>AD17*9</f>
        <v>0</v>
      </c>
    </row>
    <row r="18" spans="2:32" ht="27.95" customHeight="1">
      <c r="B18" s="449"/>
      <c r="C18" s="444"/>
      <c r="D18" s="106"/>
      <c r="E18" s="31"/>
      <c r="F18" s="30"/>
      <c r="G18" s="30"/>
      <c r="H18" s="31"/>
      <c r="I18" s="30"/>
      <c r="J18" s="31"/>
      <c r="K18" s="31"/>
      <c r="L18" s="30"/>
      <c r="M18" s="31"/>
      <c r="N18" s="31"/>
      <c r="O18" s="30"/>
      <c r="P18" s="30"/>
      <c r="Q18" s="31"/>
      <c r="R18" s="30"/>
      <c r="S18" s="31"/>
      <c r="T18" s="31"/>
      <c r="U18" s="30"/>
      <c r="V18" s="447"/>
      <c r="W18" s="170">
        <f>AC19</f>
        <v>0</v>
      </c>
      <c r="X18" s="174" t="s">
        <v>40</v>
      </c>
      <c r="Y18" s="178">
        <v>0</v>
      </c>
      <c r="Z18" s="77"/>
      <c r="AA18" s="78" t="s">
        <v>33</v>
      </c>
      <c r="AE18" s="78">
        <f>AB18*15</f>
        <v>0</v>
      </c>
    </row>
    <row r="19" spans="2:32" ht="27.95" customHeight="1">
      <c r="B19" s="108" t="s">
        <v>34</v>
      </c>
      <c r="C19" s="109"/>
      <c r="D19" s="106"/>
      <c r="E19" s="31"/>
      <c r="F19" s="30"/>
      <c r="G19" s="30"/>
      <c r="H19" s="31"/>
      <c r="I19" s="30"/>
      <c r="J19" s="30"/>
      <c r="K19" s="31"/>
      <c r="L19" s="30"/>
      <c r="M19" s="201"/>
      <c r="N19" s="31"/>
      <c r="O19" s="30"/>
      <c r="P19" s="30"/>
      <c r="Q19" s="31"/>
      <c r="R19" s="30"/>
      <c r="S19" s="30"/>
      <c r="T19" s="31"/>
      <c r="U19" s="30"/>
      <c r="V19" s="447"/>
      <c r="W19" s="172" t="s">
        <v>12</v>
      </c>
      <c r="X19" s="175"/>
      <c r="Y19" s="178"/>
      <c r="Z19" s="78"/>
      <c r="AC19" s="78">
        <f>SUM(AC14:AC18)</f>
        <v>0</v>
      </c>
      <c r="AD19" s="78">
        <f>SUM(AD14:AD18)</f>
        <v>0</v>
      </c>
      <c r="AE19" s="78">
        <f>SUM(AE14:AE18)</f>
        <v>0</v>
      </c>
      <c r="AF19" s="78">
        <f>AC19*4+AD19*9+AE19*4</f>
        <v>0</v>
      </c>
    </row>
    <row r="20" spans="2:32" ht="27.95" customHeight="1">
      <c r="B20" s="111"/>
      <c r="C20" s="112"/>
      <c r="D20" s="106"/>
      <c r="E20" s="106"/>
      <c r="F20" s="30"/>
      <c r="G20" s="30"/>
      <c r="H20" s="31"/>
      <c r="I20" s="30"/>
      <c r="J20" s="30"/>
      <c r="K20" s="31"/>
      <c r="L20" s="30"/>
      <c r="M20" s="30"/>
      <c r="N20" s="106"/>
      <c r="O20" s="30"/>
      <c r="P20" s="30"/>
      <c r="Q20" s="31"/>
      <c r="R20" s="30"/>
      <c r="S20" s="30"/>
      <c r="T20" s="106"/>
      <c r="U20" s="30"/>
      <c r="V20" s="448"/>
      <c r="W20" s="170">
        <f>AF19</f>
        <v>0</v>
      </c>
      <c r="X20" s="311"/>
      <c r="Y20" s="312"/>
      <c r="Z20" s="77"/>
      <c r="AC20" s="113" t="e">
        <f>AC19*4/AF19</f>
        <v>#DIV/0!</v>
      </c>
      <c r="AD20" s="113" t="e">
        <f>AD19*9/AF19</f>
        <v>#DIV/0!</v>
      </c>
      <c r="AE20" s="113" t="e">
        <f>AE19*4/AF19</f>
        <v>#DIV/0!</v>
      </c>
    </row>
    <row r="21" spans="2:32" s="97" customFormat="1" ht="42">
      <c r="B21" s="94">
        <v>7</v>
      </c>
      <c r="C21" s="453"/>
      <c r="D21" s="95" t="str">
        <f>'108年7月菜單'!I5</f>
        <v>白米飯</v>
      </c>
      <c r="E21" s="95" t="s">
        <v>165</v>
      </c>
      <c r="F21" s="25" t="s">
        <v>15</v>
      </c>
      <c r="G21" s="95" t="str">
        <f>'108年7月菜單'!I6</f>
        <v>廟口鹽酥雞(炸)</v>
      </c>
      <c r="H21" s="95" t="s">
        <v>169</v>
      </c>
      <c r="I21" s="25" t="s">
        <v>15</v>
      </c>
      <c r="J21" s="95" t="str">
        <f>'108年7月菜單'!I7</f>
        <v>紅蘿蔔炒蛋</v>
      </c>
      <c r="K21" s="95" t="s">
        <v>231</v>
      </c>
      <c r="L21" s="25" t="s">
        <v>15</v>
      </c>
      <c r="M21" s="95" t="str">
        <f>'108年7月菜單'!I8</f>
        <v>回鍋高麗菜</v>
      </c>
      <c r="N21" s="95" t="s">
        <v>231</v>
      </c>
      <c r="O21" s="25" t="s">
        <v>15</v>
      </c>
      <c r="P21" s="95" t="str">
        <f>'108年7月菜單'!I9</f>
        <v>深色蔬菜</v>
      </c>
      <c r="Q21" s="24" t="s">
        <v>44</v>
      </c>
      <c r="R21" s="25" t="s">
        <v>15</v>
      </c>
      <c r="S21" s="95" t="str">
        <f>'108年7月菜單'!I10</f>
        <v>薑絲海芽湯</v>
      </c>
      <c r="T21" s="95" t="s">
        <v>16</v>
      </c>
      <c r="U21" s="25" t="s">
        <v>15</v>
      </c>
      <c r="V21" s="446"/>
      <c r="W21" s="168" t="s">
        <v>82</v>
      </c>
      <c r="X21" s="318" t="s">
        <v>17</v>
      </c>
      <c r="Y21" s="136">
        <f>AB22</f>
        <v>5.7</v>
      </c>
      <c r="Z21" s="78"/>
      <c r="AA21" s="78"/>
      <c r="AB21" s="79"/>
      <c r="AC21" s="78" t="s">
        <v>18</v>
      </c>
      <c r="AD21" s="78" t="s">
        <v>19</v>
      </c>
      <c r="AE21" s="78" t="s">
        <v>20</v>
      </c>
      <c r="AF21" s="78" t="s">
        <v>21</v>
      </c>
    </row>
    <row r="22" spans="2:32" s="122" customFormat="1" ht="27.75" customHeight="1">
      <c r="B22" s="118" t="s">
        <v>8</v>
      </c>
      <c r="C22" s="453"/>
      <c r="D22" s="31" t="s">
        <v>88</v>
      </c>
      <c r="E22" s="28"/>
      <c r="F22" s="29">
        <v>115</v>
      </c>
      <c r="G22" s="30" t="s">
        <v>326</v>
      </c>
      <c r="H22" s="31"/>
      <c r="I22" s="30">
        <v>50</v>
      </c>
      <c r="J22" s="28" t="s">
        <v>94</v>
      </c>
      <c r="K22" s="29"/>
      <c r="L22" s="29">
        <v>33</v>
      </c>
      <c r="M22" s="31" t="s">
        <v>117</v>
      </c>
      <c r="N22" s="31"/>
      <c r="O22" s="31">
        <v>50</v>
      </c>
      <c r="P22" s="30" t="s">
        <v>236</v>
      </c>
      <c r="Q22" s="29"/>
      <c r="R22" s="30">
        <v>130</v>
      </c>
      <c r="S22" s="29" t="s">
        <v>222</v>
      </c>
      <c r="T22" s="29"/>
      <c r="U22" s="29">
        <v>5</v>
      </c>
      <c r="V22" s="447"/>
      <c r="W22" s="170">
        <f>AE27</f>
        <v>95.5</v>
      </c>
      <c r="X22" s="321" t="s">
        <v>22</v>
      </c>
      <c r="Y22" s="136">
        <f>AB23</f>
        <v>2.6</v>
      </c>
      <c r="Z22" s="119"/>
      <c r="AA22" s="120" t="s">
        <v>23</v>
      </c>
      <c r="AB22" s="121">
        <v>5.7</v>
      </c>
      <c r="AC22" s="121">
        <f>AB22*2</f>
        <v>11.4</v>
      </c>
      <c r="AD22" s="121"/>
      <c r="AE22" s="121">
        <f>AB22*15</f>
        <v>85.5</v>
      </c>
      <c r="AF22" s="121">
        <f>AC22*4+AE22*4</f>
        <v>387.6</v>
      </c>
    </row>
    <row r="23" spans="2:32" s="122" customFormat="1" ht="27.95" customHeight="1">
      <c r="B23" s="118">
        <v>1</v>
      </c>
      <c r="C23" s="453"/>
      <c r="D23" s="30"/>
      <c r="E23" s="30"/>
      <c r="F23" s="30"/>
      <c r="G23" s="222"/>
      <c r="H23" s="220"/>
      <c r="I23" s="222"/>
      <c r="J23" s="28" t="s">
        <v>227</v>
      </c>
      <c r="K23" s="29"/>
      <c r="L23" s="29">
        <v>15</v>
      </c>
      <c r="M23" s="31" t="s">
        <v>226</v>
      </c>
      <c r="N23" s="106"/>
      <c r="O23" s="30">
        <v>10</v>
      </c>
      <c r="P23" s="30"/>
      <c r="Q23" s="30"/>
      <c r="R23" s="30"/>
      <c r="S23" s="29" t="s">
        <v>257</v>
      </c>
      <c r="T23" s="29"/>
      <c r="U23" s="29">
        <v>1</v>
      </c>
      <c r="V23" s="447"/>
      <c r="W23" s="172" t="s">
        <v>9</v>
      </c>
      <c r="X23" s="319" t="s">
        <v>24</v>
      </c>
      <c r="Y23" s="136">
        <f>AB24</f>
        <v>2</v>
      </c>
      <c r="Z23" s="123"/>
      <c r="AA23" s="124" t="s">
        <v>25</v>
      </c>
      <c r="AB23" s="121">
        <v>2.6</v>
      </c>
      <c r="AC23" s="125">
        <f>AB23*7</f>
        <v>18.2</v>
      </c>
      <c r="AD23" s="121">
        <f>AB23*5</f>
        <v>13</v>
      </c>
      <c r="AE23" s="121" t="s">
        <v>26</v>
      </c>
      <c r="AF23" s="126">
        <f>AC23*4+AD23*9</f>
        <v>189.8</v>
      </c>
    </row>
    <row r="24" spans="2:32" s="122" customFormat="1" ht="27.95" customHeight="1">
      <c r="B24" s="118" t="s">
        <v>10</v>
      </c>
      <c r="C24" s="453"/>
      <c r="D24" s="30"/>
      <c r="E24" s="106"/>
      <c r="F24" s="30"/>
      <c r="G24" s="30"/>
      <c r="H24" s="31"/>
      <c r="I24" s="30"/>
      <c r="J24" s="234"/>
      <c r="K24" s="28"/>
      <c r="L24" s="29"/>
      <c r="M24" s="31" t="s">
        <v>227</v>
      </c>
      <c r="N24" s="31"/>
      <c r="O24" s="30">
        <v>5</v>
      </c>
      <c r="P24" s="30"/>
      <c r="Q24" s="106"/>
      <c r="R24" s="30"/>
      <c r="S24" s="28"/>
      <c r="T24" s="36"/>
      <c r="U24" s="29"/>
      <c r="V24" s="447"/>
      <c r="W24" s="170">
        <f>AD27</f>
        <v>26.5</v>
      </c>
      <c r="X24" s="319" t="s">
        <v>28</v>
      </c>
      <c r="Y24" s="136">
        <f>AB25</f>
        <v>2.7</v>
      </c>
      <c r="Z24" s="119"/>
      <c r="AA24" s="127" t="s">
        <v>29</v>
      </c>
      <c r="AB24" s="121">
        <v>2</v>
      </c>
      <c r="AC24" s="121">
        <f>AB24*1</f>
        <v>2</v>
      </c>
      <c r="AD24" s="121" t="s">
        <v>26</v>
      </c>
      <c r="AE24" s="121">
        <f>AB24*5</f>
        <v>10</v>
      </c>
      <c r="AF24" s="121">
        <f>AC24*4+AE24*4</f>
        <v>48</v>
      </c>
    </row>
    <row r="25" spans="2:32" s="122" customFormat="1" ht="27.95" customHeight="1">
      <c r="B25" s="449" t="s">
        <v>37</v>
      </c>
      <c r="C25" s="453"/>
      <c r="D25" s="30"/>
      <c r="E25" s="106"/>
      <c r="F25" s="30"/>
      <c r="G25" s="30"/>
      <c r="H25" s="31"/>
      <c r="I25" s="30"/>
      <c r="J25" s="31"/>
      <c r="K25" s="29"/>
      <c r="L25" s="31"/>
      <c r="M25" s="31"/>
      <c r="N25" s="31"/>
      <c r="O25" s="30"/>
      <c r="P25" s="30"/>
      <c r="Q25" s="106"/>
      <c r="R25" s="30"/>
      <c r="S25" s="30"/>
      <c r="T25" s="106"/>
      <c r="U25" s="30"/>
      <c r="V25" s="447"/>
      <c r="W25" s="172" t="s">
        <v>11</v>
      </c>
      <c r="X25" s="319" t="s">
        <v>31</v>
      </c>
      <c r="Y25" s="136">
        <f>AB26</f>
        <v>0</v>
      </c>
      <c r="Z25" s="123"/>
      <c r="AA25" s="127" t="s">
        <v>32</v>
      </c>
      <c r="AB25" s="79">
        <v>2.7</v>
      </c>
      <c r="AC25" s="121"/>
      <c r="AD25" s="121">
        <f>AB25*5</f>
        <v>13.5</v>
      </c>
      <c r="AE25" s="121" t="s">
        <v>26</v>
      </c>
      <c r="AF25" s="121">
        <f>AD25*9</f>
        <v>121.5</v>
      </c>
    </row>
    <row r="26" spans="2:32" s="122" customFormat="1" ht="27.95" customHeight="1">
      <c r="B26" s="449"/>
      <c r="C26" s="453"/>
      <c r="D26" s="31"/>
      <c r="E26" s="106"/>
      <c r="F26" s="31"/>
      <c r="G26" s="305"/>
      <c r="H26" s="106"/>
      <c r="I26" s="31"/>
      <c r="J26" s="30"/>
      <c r="K26" s="106"/>
      <c r="L26" s="30"/>
      <c r="M26" s="31"/>
      <c r="N26" s="31"/>
      <c r="O26" s="30"/>
      <c r="P26" s="30"/>
      <c r="Q26" s="106"/>
      <c r="R26" s="30"/>
      <c r="S26" s="159"/>
      <c r="T26" s="106"/>
      <c r="U26" s="30"/>
      <c r="V26" s="447"/>
      <c r="W26" s="170">
        <f>AC27</f>
        <v>31.6</v>
      </c>
      <c r="X26" s="322" t="s">
        <v>40</v>
      </c>
      <c r="Y26" s="136">
        <v>0</v>
      </c>
      <c r="Z26" s="119"/>
      <c r="AA26" s="127" t="s">
        <v>33</v>
      </c>
      <c r="AB26" s="121"/>
      <c r="AC26" s="127"/>
      <c r="AD26" s="127"/>
      <c r="AE26" s="127">
        <f>AB26*15</f>
        <v>0</v>
      </c>
      <c r="AF26" s="127"/>
    </row>
    <row r="27" spans="2:32" s="122" customFormat="1" ht="27.95" customHeight="1">
      <c r="B27" s="129" t="s">
        <v>34</v>
      </c>
      <c r="C27" s="130"/>
      <c r="D27" s="30"/>
      <c r="E27" s="106"/>
      <c r="F27" s="30"/>
      <c r="G27" s="30"/>
      <c r="H27" s="106"/>
      <c r="I27" s="30"/>
      <c r="J27" s="30"/>
      <c r="K27" s="106"/>
      <c r="L27" s="30"/>
      <c r="M27" s="31"/>
      <c r="N27" s="106"/>
      <c r="O27" s="30"/>
      <c r="P27" s="30"/>
      <c r="Q27" s="106"/>
      <c r="R27" s="30"/>
      <c r="S27" s="30"/>
      <c r="T27" s="106"/>
      <c r="U27" s="30"/>
      <c r="V27" s="447"/>
      <c r="W27" s="186" t="s">
        <v>12</v>
      </c>
      <c r="X27" s="323"/>
      <c r="Y27" s="136"/>
      <c r="Z27" s="123"/>
      <c r="AA27" s="127"/>
      <c r="AB27" s="121"/>
      <c r="AC27" s="127">
        <f>SUM(AC22:AC26)</f>
        <v>31.6</v>
      </c>
      <c r="AD27" s="127">
        <f>SUM(AD22:AD26)</f>
        <v>26.5</v>
      </c>
      <c r="AE27" s="127">
        <f>SUM(AE22:AE26)</f>
        <v>95.5</v>
      </c>
      <c r="AF27" s="127">
        <f>AC27*4+AD27*9+AE27*4</f>
        <v>746.9</v>
      </c>
    </row>
    <row r="28" spans="2:32" s="122" customFormat="1" ht="27.95" customHeight="1" thickBot="1">
      <c r="B28" s="131"/>
      <c r="C28" s="132"/>
      <c r="D28" s="106"/>
      <c r="E28" s="106"/>
      <c r="F28" s="30"/>
      <c r="G28" s="30"/>
      <c r="H28" s="106"/>
      <c r="I28" s="30"/>
      <c r="J28" s="30"/>
      <c r="K28" s="106"/>
      <c r="L28" s="30"/>
      <c r="M28" s="158"/>
      <c r="N28" s="106"/>
      <c r="O28" s="30"/>
      <c r="P28" s="30"/>
      <c r="Q28" s="106"/>
      <c r="R28" s="30"/>
      <c r="S28" s="30"/>
      <c r="T28" s="106"/>
      <c r="U28" s="30"/>
      <c r="V28" s="448"/>
      <c r="W28" s="187">
        <f>(W22*4)+(W24*9)+(W26*4)</f>
        <v>746.9</v>
      </c>
      <c r="X28" s="324"/>
      <c r="Y28" s="320"/>
      <c r="Z28" s="119"/>
      <c r="AA28" s="123"/>
      <c r="AB28" s="133"/>
      <c r="AC28" s="134">
        <f>AC27*4/AF27</f>
        <v>0.16923282902664347</v>
      </c>
      <c r="AD28" s="134">
        <f>AD27*9/AF27</f>
        <v>0.31931985540232966</v>
      </c>
      <c r="AE28" s="134">
        <f>AE27*4/AF27</f>
        <v>0.51144731557102696</v>
      </c>
      <c r="AF28" s="123"/>
    </row>
    <row r="29" spans="2:32" s="97" customFormat="1" ht="42">
      <c r="B29" s="94">
        <v>7</v>
      </c>
      <c r="C29" s="453"/>
      <c r="D29" s="95" t="str">
        <f>'108年7月菜單'!M5</f>
        <v>地瓜飯</v>
      </c>
      <c r="E29" s="95" t="s">
        <v>86</v>
      </c>
      <c r="F29" s="25" t="s">
        <v>15</v>
      </c>
      <c r="G29" s="95" t="str">
        <f>'108年7月菜單'!M6</f>
        <v>黑胡椒豬柳</v>
      </c>
      <c r="H29" s="95" t="s">
        <v>232</v>
      </c>
      <c r="I29" s="25" t="s">
        <v>15</v>
      </c>
      <c r="J29" s="95" t="str">
        <f>'108年7月菜單'!M7</f>
        <v>香烤雞堡肉(加)</v>
      </c>
      <c r="K29" s="95" t="s">
        <v>168</v>
      </c>
      <c r="L29" s="25" t="s">
        <v>15</v>
      </c>
      <c r="M29" s="95" t="str">
        <f>'108年7月菜單'!M8</f>
        <v>蝦仁白菜河粉(海)</v>
      </c>
      <c r="N29" s="95" t="s">
        <v>259</v>
      </c>
      <c r="O29" s="25" t="s">
        <v>15</v>
      </c>
      <c r="P29" s="95" t="str">
        <f>'108年7月菜單'!M9</f>
        <v>深色蔬菜</v>
      </c>
      <c r="Q29" s="24" t="s">
        <v>79</v>
      </c>
      <c r="R29" s="25" t="s">
        <v>15</v>
      </c>
      <c r="S29" s="95" t="str">
        <f>'108年7月菜單'!M10</f>
        <v>冬菜蘿蔔湯(醃)</v>
      </c>
      <c r="T29" s="95" t="s">
        <v>78</v>
      </c>
      <c r="U29" s="25" t="s">
        <v>15</v>
      </c>
      <c r="V29" s="446"/>
      <c r="W29" s="168" t="s">
        <v>7</v>
      </c>
      <c r="X29" s="314" t="s">
        <v>17</v>
      </c>
      <c r="Y29" s="136">
        <f>AB30</f>
        <v>6.1</v>
      </c>
      <c r="Z29" s="78"/>
      <c r="AA29" s="78"/>
      <c r="AB29" s="79"/>
      <c r="AC29" s="78" t="s">
        <v>18</v>
      </c>
      <c r="AD29" s="78" t="s">
        <v>19</v>
      </c>
      <c r="AE29" s="78" t="s">
        <v>20</v>
      </c>
      <c r="AF29" s="78" t="s">
        <v>21</v>
      </c>
    </row>
    <row r="30" spans="2:32" ht="27.95" customHeight="1">
      <c r="B30" s="98" t="s">
        <v>8</v>
      </c>
      <c r="C30" s="453"/>
      <c r="D30" s="31" t="s">
        <v>88</v>
      </c>
      <c r="E30" s="31"/>
      <c r="F30" s="31">
        <v>100</v>
      </c>
      <c r="G30" s="30" t="s">
        <v>252</v>
      </c>
      <c r="H30" s="31"/>
      <c r="I30" s="31">
        <v>52.5</v>
      </c>
      <c r="J30" s="30" t="s">
        <v>255</v>
      </c>
      <c r="K30" s="31" t="s">
        <v>230</v>
      </c>
      <c r="L30" s="30">
        <v>40</v>
      </c>
      <c r="M30" s="355" t="s">
        <v>327</v>
      </c>
      <c r="N30" s="355"/>
      <c r="O30" s="355">
        <v>40</v>
      </c>
      <c r="P30" s="30" t="s">
        <v>236</v>
      </c>
      <c r="Q30" s="31"/>
      <c r="R30" s="30">
        <v>100</v>
      </c>
      <c r="S30" s="137" t="s">
        <v>183</v>
      </c>
      <c r="T30" s="30"/>
      <c r="U30" s="30">
        <v>30</v>
      </c>
      <c r="V30" s="447"/>
      <c r="W30" s="170">
        <f>AE35</f>
        <v>101.5</v>
      </c>
      <c r="X30" s="313" t="s">
        <v>22</v>
      </c>
      <c r="Y30" s="136">
        <f>AB31</f>
        <v>2.5</v>
      </c>
      <c r="Z30" s="77"/>
      <c r="AA30" s="100" t="s">
        <v>23</v>
      </c>
      <c r="AB30" s="244">
        <v>6.1</v>
      </c>
      <c r="AC30" s="79">
        <f>AB30*2</f>
        <v>12.2</v>
      </c>
      <c r="AD30" s="79"/>
      <c r="AE30" s="79">
        <f>AB30*15</f>
        <v>91.5</v>
      </c>
      <c r="AF30" s="79">
        <f>AC30*4+AE30*4</f>
        <v>414.8</v>
      </c>
    </row>
    <row r="31" spans="2:32" ht="27.95" customHeight="1">
      <c r="B31" s="98">
        <v>2</v>
      </c>
      <c r="C31" s="453"/>
      <c r="D31" s="31" t="s">
        <v>89</v>
      </c>
      <c r="E31" s="31"/>
      <c r="F31" s="31">
        <v>50</v>
      </c>
      <c r="G31" s="30" t="s">
        <v>253</v>
      </c>
      <c r="H31" s="30"/>
      <c r="I31" s="30">
        <v>20</v>
      </c>
      <c r="J31" s="216"/>
      <c r="K31" s="31"/>
      <c r="L31" s="30"/>
      <c r="M31" s="356" t="s">
        <v>328</v>
      </c>
      <c r="N31" s="356"/>
      <c r="O31" s="356">
        <v>5</v>
      </c>
      <c r="P31" s="30"/>
      <c r="Q31" s="31"/>
      <c r="R31" s="30"/>
      <c r="S31" s="28" t="s">
        <v>197</v>
      </c>
      <c r="T31" s="30"/>
      <c r="U31" s="30">
        <v>5</v>
      </c>
      <c r="V31" s="447"/>
      <c r="W31" s="172" t="s">
        <v>9</v>
      </c>
      <c r="X31" s="314" t="s">
        <v>24</v>
      </c>
      <c r="Y31" s="136">
        <f>AB32</f>
        <v>2</v>
      </c>
      <c r="Z31" s="78"/>
      <c r="AA31" s="103" t="s">
        <v>25</v>
      </c>
      <c r="AB31" s="244">
        <v>2.5</v>
      </c>
      <c r="AC31" s="104">
        <f>AB31*7</f>
        <v>17.5</v>
      </c>
      <c r="AD31" s="79">
        <f>AB31*5</f>
        <v>12.5</v>
      </c>
      <c r="AE31" s="79" t="s">
        <v>26</v>
      </c>
      <c r="AF31" s="105">
        <f>AC31*4+AD31*9</f>
        <v>182.5</v>
      </c>
    </row>
    <row r="32" spans="2:32" ht="27.95" customHeight="1">
      <c r="B32" s="98" t="s">
        <v>67</v>
      </c>
      <c r="C32" s="453"/>
      <c r="D32" s="106"/>
      <c r="E32" s="106"/>
      <c r="F32" s="30"/>
      <c r="G32" s="333" t="s">
        <v>254</v>
      </c>
      <c r="H32" s="334"/>
      <c r="I32" s="162">
        <v>5</v>
      </c>
      <c r="J32" s="31"/>
      <c r="K32" s="30"/>
      <c r="L32" s="30"/>
      <c r="M32" s="356" t="s">
        <v>329</v>
      </c>
      <c r="N32" s="356"/>
      <c r="O32" s="356">
        <v>5</v>
      </c>
      <c r="P32" s="30"/>
      <c r="Q32" s="31"/>
      <c r="R32" s="30"/>
      <c r="S32" s="31" t="s">
        <v>213</v>
      </c>
      <c r="T32" s="30" t="s">
        <v>214</v>
      </c>
      <c r="U32" s="30">
        <v>1</v>
      </c>
      <c r="V32" s="447"/>
      <c r="W32" s="170">
        <f>AD35</f>
        <v>25</v>
      </c>
      <c r="X32" s="314" t="s">
        <v>28</v>
      </c>
      <c r="Y32" s="136">
        <f>AB33</f>
        <v>2.5</v>
      </c>
      <c r="Z32" s="77"/>
      <c r="AA32" s="78" t="s">
        <v>29</v>
      </c>
      <c r="AB32" s="244">
        <v>2</v>
      </c>
      <c r="AC32" s="79">
        <f>AB32*1</f>
        <v>2</v>
      </c>
      <c r="AD32" s="79" t="s">
        <v>26</v>
      </c>
      <c r="AE32" s="79">
        <f>AB32*5</f>
        <v>10</v>
      </c>
      <c r="AF32" s="79">
        <f>AC32*4+AE32*4</f>
        <v>48</v>
      </c>
    </row>
    <row r="33" spans="2:32" ht="27.95" customHeight="1">
      <c r="B33" s="454" t="s">
        <v>38</v>
      </c>
      <c r="C33" s="453"/>
      <c r="D33" s="106"/>
      <c r="E33" s="106"/>
      <c r="F33" s="30"/>
      <c r="G33" s="335"/>
      <c r="H33" s="336"/>
      <c r="I33" s="162"/>
      <c r="J33" s="30"/>
      <c r="K33" s="106"/>
      <c r="L33" s="30"/>
      <c r="M33" s="356" t="s">
        <v>330</v>
      </c>
      <c r="N33" s="356" t="s">
        <v>331</v>
      </c>
      <c r="O33" s="355">
        <v>30</v>
      </c>
      <c r="P33" s="30"/>
      <c r="Q33" s="31"/>
      <c r="R33" s="30"/>
      <c r="S33" s="31"/>
      <c r="T33" s="30"/>
      <c r="U33" s="30"/>
      <c r="V33" s="447"/>
      <c r="W33" s="172" t="s">
        <v>11</v>
      </c>
      <c r="X33" s="314" t="s">
        <v>31</v>
      </c>
      <c r="Y33" s="136">
        <f>AB34</f>
        <v>0</v>
      </c>
      <c r="Z33" s="78"/>
      <c r="AA33" s="78" t="s">
        <v>32</v>
      </c>
      <c r="AB33" s="244">
        <v>2.5</v>
      </c>
      <c r="AC33" s="79"/>
      <c r="AD33" s="79">
        <f>AB33*5</f>
        <v>12.5</v>
      </c>
      <c r="AE33" s="79" t="s">
        <v>26</v>
      </c>
      <c r="AF33" s="79">
        <f>AD33*9</f>
        <v>112.5</v>
      </c>
    </row>
    <row r="34" spans="2:32" ht="27.95" customHeight="1">
      <c r="B34" s="454"/>
      <c r="C34" s="453"/>
      <c r="D34" s="106"/>
      <c r="E34" s="106"/>
      <c r="F34" s="30"/>
      <c r="G34" s="333"/>
      <c r="H34" s="337"/>
      <c r="I34" s="162"/>
      <c r="J34" s="30"/>
      <c r="K34" s="106"/>
      <c r="L34" s="30"/>
      <c r="M34" s="356" t="s">
        <v>332</v>
      </c>
      <c r="N34" s="357"/>
      <c r="O34" s="356">
        <v>5</v>
      </c>
      <c r="P34" s="30"/>
      <c r="Q34" s="31"/>
      <c r="R34" s="30"/>
      <c r="S34" s="31"/>
      <c r="T34" s="106"/>
      <c r="U34" s="31"/>
      <c r="V34" s="447"/>
      <c r="W34" s="170">
        <f>AC35</f>
        <v>31.7</v>
      </c>
      <c r="X34" s="315" t="s">
        <v>40</v>
      </c>
      <c r="Y34" s="136">
        <v>0</v>
      </c>
      <c r="Z34" s="77"/>
      <c r="AA34" s="78" t="s">
        <v>33</v>
      </c>
      <c r="AE34" s="78">
        <f>AB34*15</f>
        <v>0</v>
      </c>
    </row>
    <row r="35" spans="2:32" ht="27.95" customHeight="1">
      <c r="B35" s="108" t="s">
        <v>34</v>
      </c>
      <c r="C35" s="109"/>
      <c r="D35" s="106"/>
      <c r="E35" s="106"/>
      <c r="F35" s="30"/>
      <c r="G35" s="204"/>
      <c r="H35" s="338"/>
      <c r="I35" s="30"/>
      <c r="J35" s="30"/>
      <c r="K35" s="31"/>
      <c r="L35" s="30"/>
      <c r="M35" s="28"/>
      <c r="N35" s="36"/>
      <c r="O35" s="28"/>
      <c r="P35" s="30"/>
      <c r="Q35" s="31"/>
      <c r="R35" s="30"/>
      <c r="S35" s="31"/>
      <c r="T35" s="106"/>
      <c r="U35" s="31"/>
      <c r="V35" s="447"/>
      <c r="W35" s="172" t="s">
        <v>12</v>
      </c>
      <c r="X35" s="316"/>
      <c r="Y35" s="136"/>
      <c r="Z35" s="78"/>
      <c r="AC35" s="78">
        <f>SUM(AC30:AC34)</f>
        <v>31.7</v>
      </c>
      <c r="AD35" s="78">
        <f>SUM(AD30:AD34)</f>
        <v>25</v>
      </c>
      <c r="AE35" s="78">
        <f>SUM(AE30:AE34)</f>
        <v>101.5</v>
      </c>
      <c r="AF35" s="78">
        <f>AC35*4+AD35*9+AE35*4</f>
        <v>757.8</v>
      </c>
    </row>
    <row r="36" spans="2:32" ht="27.95" customHeight="1">
      <c r="B36" s="111"/>
      <c r="C36" s="112"/>
      <c r="D36" s="106"/>
      <c r="E36" s="106"/>
      <c r="F36" s="30"/>
      <c r="G36" s="30"/>
      <c r="H36" s="106"/>
      <c r="I36" s="30"/>
      <c r="J36" s="42"/>
      <c r="K36" s="31"/>
      <c r="L36" s="42"/>
      <c r="M36" s="42"/>
      <c r="N36" s="31"/>
      <c r="O36" s="42"/>
      <c r="P36" s="42"/>
      <c r="Q36" s="31"/>
      <c r="R36" s="42"/>
      <c r="S36" s="327"/>
      <c r="T36" s="328"/>
      <c r="U36" s="327"/>
      <c r="V36" s="448"/>
      <c r="W36" s="170">
        <f>(W30*4)+(W32*9)+(W34*4)</f>
        <v>757.8</v>
      </c>
      <c r="X36" s="317"/>
      <c r="Y36" s="320"/>
      <c r="Z36" s="77"/>
      <c r="AC36" s="113">
        <f>AC35*4/AF35</f>
        <v>0.16732647136447612</v>
      </c>
      <c r="AD36" s="113">
        <f>AD35*9/AF35</f>
        <v>0.29691211401425183</v>
      </c>
      <c r="AE36" s="113">
        <f>AE35*4/AF35</f>
        <v>0.53576141462127214</v>
      </c>
    </row>
    <row r="37" spans="2:32" s="97" customFormat="1" ht="42">
      <c r="B37" s="94">
        <v>7</v>
      </c>
      <c r="C37" s="453"/>
      <c r="D37" s="95" t="str">
        <f>'108年7月菜單'!Q5</f>
        <v>日式炒烏龍麵</v>
      </c>
      <c r="E37" s="95" t="s">
        <v>87</v>
      </c>
      <c r="F37" s="25" t="s">
        <v>15</v>
      </c>
      <c r="G37" s="95" t="str">
        <f>'108年7月菜單'!Q6</f>
        <v>吮指大雞腿</v>
      </c>
      <c r="H37" s="95" t="s">
        <v>260</v>
      </c>
      <c r="I37" s="25" t="s">
        <v>15</v>
      </c>
      <c r="J37" s="95" t="str">
        <f>'108年7月菜單'!Q7</f>
        <v>九層塔炒杏鮑菇</v>
      </c>
      <c r="K37" s="95" t="s">
        <v>170</v>
      </c>
      <c r="L37" s="25" t="s">
        <v>15</v>
      </c>
      <c r="M37" s="95" t="str">
        <f>'108年7月菜單'!Q8</f>
        <v>什錦金雕捲(加)</v>
      </c>
      <c r="N37" s="95" t="s">
        <v>259</v>
      </c>
      <c r="O37" s="25" t="s">
        <v>15</v>
      </c>
      <c r="P37" s="95" t="str">
        <f>'108年7月菜單'!Q9</f>
        <v>淺色蔬菜</v>
      </c>
      <c r="Q37" s="24" t="s">
        <v>79</v>
      </c>
      <c r="R37" s="25" t="s">
        <v>15</v>
      </c>
      <c r="S37" s="325" t="str">
        <f>'108年7月菜單'!Q10</f>
        <v>味噌豆腐湯(豆)</v>
      </c>
      <c r="T37" s="325" t="s">
        <v>78</v>
      </c>
      <c r="U37" s="326" t="s">
        <v>15</v>
      </c>
      <c r="V37" s="446"/>
      <c r="W37" s="168" t="s">
        <v>7</v>
      </c>
      <c r="X37" s="96" t="s">
        <v>17</v>
      </c>
      <c r="Y37" s="136">
        <f>AB38</f>
        <v>5.7</v>
      </c>
      <c r="Z37" s="78"/>
      <c r="AA37" s="78"/>
      <c r="AB37" s="79"/>
      <c r="AC37" s="78" t="s">
        <v>18</v>
      </c>
      <c r="AD37" s="78" t="s">
        <v>19</v>
      </c>
      <c r="AE37" s="78" t="s">
        <v>20</v>
      </c>
      <c r="AF37" s="78" t="s">
        <v>21</v>
      </c>
    </row>
    <row r="38" spans="2:32" ht="27.95" customHeight="1">
      <c r="B38" s="98" t="s">
        <v>8</v>
      </c>
      <c r="C38" s="453"/>
      <c r="D38" s="31" t="s">
        <v>325</v>
      </c>
      <c r="E38" s="31"/>
      <c r="F38" s="31">
        <v>130</v>
      </c>
      <c r="G38" s="30" t="s">
        <v>182</v>
      </c>
      <c r="H38" s="31"/>
      <c r="I38" s="30">
        <v>60</v>
      </c>
      <c r="J38" s="31" t="s">
        <v>322</v>
      </c>
      <c r="K38" s="358"/>
      <c r="L38" s="31">
        <v>50</v>
      </c>
      <c r="M38" s="31" t="s">
        <v>93</v>
      </c>
      <c r="N38" s="31"/>
      <c r="O38" s="31">
        <v>30</v>
      </c>
      <c r="P38" s="30" t="s">
        <v>236</v>
      </c>
      <c r="Q38" s="30"/>
      <c r="R38" s="30">
        <v>130</v>
      </c>
      <c r="S38" s="30" t="s">
        <v>101</v>
      </c>
      <c r="T38" s="31" t="s">
        <v>97</v>
      </c>
      <c r="U38" s="30">
        <v>24</v>
      </c>
      <c r="V38" s="447"/>
      <c r="W38" s="170">
        <f>AE43</f>
        <v>95.5</v>
      </c>
      <c r="X38" s="99" t="s">
        <v>22</v>
      </c>
      <c r="Y38" s="136">
        <f>AB39</f>
        <v>2.2000000000000002</v>
      </c>
      <c r="Z38" s="77"/>
      <c r="AA38" s="100" t="s">
        <v>23</v>
      </c>
      <c r="AB38" s="79">
        <v>5.7</v>
      </c>
      <c r="AC38" s="79">
        <f>AB38*2</f>
        <v>11.4</v>
      </c>
      <c r="AD38" s="79"/>
      <c r="AE38" s="79">
        <f>AB38*15</f>
        <v>85.5</v>
      </c>
      <c r="AF38" s="79">
        <f>AC38*4+AE38*4</f>
        <v>387.6</v>
      </c>
    </row>
    <row r="39" spans="2:32" ht="27.95" customHeight="1">
      <c r="B39" s="98">
        <v>3</v>
      </c>
      <c r="C39" s="453"/>
      <c r="D39" s="31" t="s">
        <v>117</v>
      </c>
      <c r="E39" s="31"/>
      <c r="F39" s="31">
        <v>20</v>
      </c>
      <c r="G39" s="30"/>
      <c r="H39" s="31"/>
      <c r="I39" s="30"/>
      <c r="J39" s="31" t="s">
        <v>323</v>
      </c>
      <c r="K39" s="30"/>
      <c r="L39" s="31">
        <v>1</v>
      </c>
      <c r="M39" s="31" t="s">
        <v>90</v>
      </c>
      <c r="N39" s="31"/>
      <c r="O39" s="31">
        <v>10</v>
      </c>
      <c r="P39" s="30"/>
      <c r="Q39" s="106"/>
      <c r="R39" s="30"/>
      <c r="S39" s="30" t="s">
        <v>98</v>
      </c>
      <c r="T39" s="30"/>
      <c r="U39" s="31">
        <v>10</v>
      </c>
      <c r="V39" s="447"/>
      <c r="W39" s="172" t="s">
        <v>9</v>
      </c>
      <c r="X39" s="102" t="s">
        <v>24</v>
      </c>
      <c r="Y39" s="136">
        <f>AB40</f>
        <v>2</v>
      </c>
      <c r="Z39" s="78"/>
      <c r="AA39" s="103" t="s">
        <v>25</v>
      </c>
      <c r="AB39" s="79">
        <v>2.2000000000000002</v>
      </c>
      <c r="AC39" s="104">
        <f>AB39*7</f>
        <v>15.400000000000002</v>
      </c>
      <c r="AD39" s="79">
        <f>AB39*5</f>
        <v>11</v>
      </c>
      <c r="AE39" s="79" t="s">
        <v>26</v>
      </c>
      <c r="AF39" s="105">
        <f>AC39*4+AD39*9</f>
        <v>160.60000000000002</v>
      </c>
    </row>
    <row r="40" spans="2:32" ht="27.95" customHeight="1">
      <c r="B40" s="98" t="s">
        <v>10</v>
      </c>
      <c r="C40" s="453"/>
      <c r="D40" s="31" t="s">
        <v>90</v>
      </c>
      <c r="E40" s="31"/>
      <c r="F40" s="31">
        <v>5</v>
      </c>
      <c r="G40" s="30"/>
      <c r="H40" s="31"/>
      <c r="I40" s="30"/>
      <c r="J40" s="31"/>
      <c r="K40" s="106"/>
      <c r="L40" s="31"/>
      <c r="M40" s="31" t="s">
        <v>324</v>
      </c>
      <c r="N40" s="31" t="s">
        <v>229</v>
      </c>
      <c r="O40" s="31">
        <v>25</v>
      </c>
      <c r="P40" s="30"/>
      <c r="Q40" s="106"/>
      <c r="R40" s="30"/>
      <c r="S40" s="28"/>
      <c r="T40" s="36"/>
      <c r="U40" s="29"/>
      <c r="V40" s="447"/>
      <c r="W40" s="170">
        <f>(Y38*5)+(Y40*5)</f>
        <v>23.5</v>
      </c>
      <c r="X40" s="102" t="s">
        <v>28</v>
      </c>
      <c r="Y40" s="136">
        <f>AB41</f>
        <v>2.5</v>
      </c>
      <c r="Z40" s="77"/>
      <c r="AA40" s="78" t="s">
        <v>29</v>
      </c>
      <c r="AB40" s="79">
        <v>2</v>
      </c>
      <c r="AC40" s="79">
        <f>AB40*1</f>
        <v>2</v>
      </c>
      <c r="AD40" s="79" t="s">
        <v>26</v>
      </c>
      <c r="AE40" s="79">
        <f>AB40*5</f>
        <v>10</v>
      </c>
      <c r="AF40" s="79">
        <f>AC40*4+AE40*4</f>
        <v>48</v>
      </c>
    </row>
    <row r="41" spans="2:32" ht="27.95" customHeight="1">
      <c r="B41" s="454" t="s">
        <v>77</v>
      </c>
      <c r="C41" s="453"/>
      <c r="D41" s="28"/>
      <c r="E41" s="36"/>
      <c r="F41" s="29"/>
      <c r="G41" s="30"/>
      <c r="H41" s="31"/>
      <c r="I41" s="30"/>
      <c r="J41" s="253"/>
      <c r="K41" s="30"/>
      <c r="L41" s="31"/>
      <c r="M41" s="31"/>
      <c r="N41" s="31"/>
      <c r="O41" s="31"/>
      <c r="P41" s="30"/>
      <c r="Q41" s="31"/>
      <c r="R41" s="30"/>
      <c r="S41" s="30"/>
      <c r="T41" s="30"/>
      <c r="U41" s="31"/>
      <c r="V41" s="447"/>
      <c r="W41" s="172" t="s">
        <v>11</v>
      </c>
      <c r="X41" s="102" t="s">
        <v>31</v>
      </c>
      <c r="Y41" s="136">
        <f>AB42</f>
        <v>0</v>
      </c>
      <c r="Z41" s="78"/>
      <c r="AA41" s="78" t="s">
        <v>32</v>
      </c>
      <c r="AB41" s="79">
        <v>2.5</v>
      </c>
      <c r="AC41" s="79"/>
      <c r="AD41" s="79">
        <f>AB41*5</f>
        <v>12.5</v>
      </c>
      <c r="AE41" s="79" t="s">
        <v>26</v>
      </c>
      <c r="AF41" s="79">
        <f>AD41*9</f>
        <v>112.5</v>
      </c>
    </row>
    <row r="42" spans="2:32" ht="27.95" customHeight="1">
      <c r="B42" s="454"/>
      <c r="C42" s="453"/>
      <c r="D42" s="28"/>
      <c r="E42" s="36"/>
      <c r="F42" s="29"/>
      <c r="G42" s="30"/>
      <c r="H42" s="106"/>
      <c r="I42" s="30"/>
      <c r="J42" s="30"/>
      <c r="K42" s="106"/>
      <c r="L42" s="30"/>
      <c r="M42" s="31"/>
      <c r="N42" s="30"/>
      <c r="O42" s="30"/>
      <c r="P42" s="30"/>
      <c r="Q42" s="106"/>
      <c r="R42" s="30"/>
      <c r="S42" s="30"/>
      <c r="T42" s="31"/>
      <c r="U42" s="30"/>
      <c r="V42" s="447"/>
      <c r="W42" s="170">
        <f>(Y38*7)+(Y37*2)+(Y39*1)</f>
        <v>28.800000000000004</v>
      </c>
      <c r="X42" s="154" t="s">
        <v>40</v>
      </c>
      <c r="Y42" s="136">
        <v>0</v>
      </c>
      <c r="Z42" s="77"/>
      <c r="AA42" s="78" t="s">
        <v>33</v>
      </c>
      <c r="AB42" s="79">
        <v>0</v>
      </c>
      <c r="AE42" s="78">
        <f>AB42*15</f>
        <v>0</v>
      </c>
    </row>
    <row r="43" spans="2:32" ht="27.95" customHeight="1">
      <c r="B43" s="108" t="s">
        <v>34</v>
      </c>
      <c r="C43" s="109"/>
      <c r="D43" s="31"/>
      <c r="E43" s="106"/>
      <c r="F43" s="30"/>
      <c r="G43" s="30"/>
      <c r="H43" s="106"/>
      <c r="I43" s="30"/>
      <c r="J43" s="31"/>
      <c r="K43" s="106"/>
      <c r="L43" s="31"/>
      <c r="M43" s="31"/>
      <c r="N43" s="251"/>
      <c r="O43" s="31"/>
      <c r="P43" s="30"/>
      <c r="Q43" s="106"/>
      <c r="R43" s="30"/>
      <c r="S43" s="28"/>
      <c r="T43" s="36"/>
      <c r="U43" s="29"/>
      <c r="V43" s="447"/>
      <c r="W43" s="172" t="s">
        <v>12</v>
      </c>
      <c r="X43" s="110"/>
      <c r="Y43" s="136"/>
      <c r="Z43" s="78"/>
      <c r="AC43" s="78">
        <f>SUM(AC38:AC42)</f>
        <v>28.800000000000004</v>
      </c>
      <c r="AD43" s="78">
        <f>SUM(AD38:AD42)</f>
        <v>23.5</v>
      </c>
      <c r="AE43" s="78">
        <f>SUM(AE38:AE42)</f>
        <v>95.5</v>
      </c>
      <c r="AF43" s="78">
        <f>AC43*4+AD43*9+AE43*4</f>
        <v>708.7</v>
      </c>
    </row>
    <row r="44" spans="2:32" ht="27.95" customHeight="1" thickBot="1">
      <c r="B44" s="194"/>
      <c r="C44" s="195"/>
      <c r="D44" s="196"/>
      <c r="E44" s="197"/>
      <c r="F44" s="198"/>
      <c r="G44" s="140"/>
      <c r="H44" s="139"/>
      <c r="I44" s="140"/>
      <c r="J44" s="140"/>
      <c r="K44" s="139"/>
      <c r="L44" s="140"/>
      <c r="M44" s="199"/>
      <c r="N44" s="139"/>
      <c r="O44" s="140"/>
      <c r="P44" s="140"/>
      <c r="Q44" s="139"/>
      <c r="R44" s="140"/>
      <c r="S44" s="29"/>
      <c r="T44" s="36"/>
      <c r="U44" s="29"/>
      <c r="V44" s="448"/>
      <c r="W44" s="170">
        <f>(W38*4)+(W40*9)+(W42*4)</f>
        <v>708.7</v>
      </c>
      <c r="X44" s="141"/>
      <c r="Y44" s="142"/>
      <c r="Z44" s="77"/>
      <c r="AC44" s="113">
        <f>AC43*4/AF43</f>
        <v>0.16255114999294484</v>
      </c>
      <c r="AD44" s="113">
        <f>AD43*9/AF43</f>
        <v>0.29843375194017213</v>
      </c>
      <c r="AE44" s="113">
        <f>AE43*4/AF43</f>
        <v>0.53901509806688297</v>
      </c>
    </row>
    <row r="45" spans="2:32" s="146" customFormat="1" ht="21.75" customHeight="1">
      <c r="B45" s="143"/>
      <c r="C45" s="78"/>
      <c r="D45" s="192"/>
      <c r="E45" s="193"/>
      <c r="F45" s="101"/>
      <c r="G45" s="101"/>
      <c r="H45" s="144"/>
      <c r="I45" s="101"/>
      <c r="J45" s="457"/>
      <c r="K45" s="457"/>
      <c r="L45" s="457"/>
      <c r="M45" s="457"/>
      <c r="N45" s="457"/>
      <c r="O45" s="457"/>
      <c r="P45" s="457"/>
      <c r="Q45" s="457"/>
      <c r="R45" s="457"/>
      <c r="S45" s="457"/>
      <c r="T45" s="457"/>
      <c r="U45" s="457"/>
      <c r="V45" s="457"/>
      <c r="W45" s="457"/>
      <c r="X45" s="457"/>
      <c r="Y45" s="457"/>
      <c r="Z45" s="145"/>
      <c r="AA45" s="127"/>
      <c r="AB45" s="121"/>
      <c r="AC45" s="127"/>
      <c r="AD45" s="127"/>
      <c r="AE45" s="127"/>
      <c r="AF45" s="127"/>
    </row>
    <row r="46" spans="2:32">
      <c r="B46" s="121"/>
      <c r="C46" s="146"/>
      <c r="D46" s="455"/>
      <c r="E46" s="455"/>
      <c r="F46" s="456"/>
      <c r="G46" s="456"/>
      <c r="H46" s="147"/>
      <c r="I46" s="78"/>
      <c r="J46" s="78"/>
      <c r="K46" s="147"/>
      <c r="L46" s="78"/>
      <c r="N46" s="147"/>
      <c r="O46" s="78"/>
      <c r="Q46" s="147"/>
      <c r="R46" s="78"/>
      <c r="T46" s="147"/>
      <c r="U46" s="78"/>
      <c r="V46" s="148"/>
      <c r="Y46" s="151"/>
    </row>
    <row r="47" spans="2:32" ht="27.75">
      <c r="P47" s="122"/>
      <c r="Y47" s="151"/>
    </row>
    <row r="48" spans="2:32">
      <c r="Y48" s="151"/>
    </row>
    <row r="49" spans="25:25">
      <c r="Y49" s="151"/>
    </row>
    <row r="50" spans="25:25">
      <c r="Y50" s="151"/>
    </row>
    <row r="51" spans="25:25">
      <c r="Y51" s="151"/>
    </row>
    <row r="52" spans="25:25">
      <c r="Y52" s="151"/>
    </row>
  </sheetData>
  <mergeCells count="19">
    <mergeCell ref="V37:V44"/>
    <mergeCell ref="J45:Y45"/>
    <mergeCell ref="B41:B42"/>
    <mergeCell ref="B25:B26"/>
    <mergeCell ref="V29:V36"/>
    <mergeCell ref="V21:V28"/>
    <mergeCell ref="D46:G46"/>
    <mergeCell ref="C29:C34"/>
    <mergeCell ref="C21:C26"/>
    <mergeCell ref="B33:B34"/>
    <mergeCell ref="C37:C42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19" type="noConversion"/>
  <pageMargins left="1.1599999999999999" right="0.17" top="0.18" bottom="0.17" header="0.5" footer="0.23"/>
  <pageSetup paperSize="9" scale="4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view="pageBreakPreview" topLeftCell="A25" zoomScale="60" zoomScaleNormal="55" workbookViewId="0">
      <selection activeCell="N43" sqref="N43"/>
    </sheetView>
  </sheetViews>
  <sheetFormatPr defaultColWidth="9" defaultRowHeight="20.25"/>
  <cols>
    <col min="1" max="1" width="1.875" style="101" customWidth="1"/>
    <col min="2" max="2" width="4.875" style="143" customWidth="1"/>
    <col min="3" max="3" width="0" style="101" hidden="1" customWidth="1"/>
    <col min="4" max="4" width="18.625" style="101" customWidth="1"/>
    <col min="5" max="5" width="5.625" style="144" customWidth="1"/>
    <col min="6" max="6" width="9.625" style="101" customWidth="1"/>
    <col min="7" max="7" width="18.625" style="101" customWidth="1"/>
    <col min="8" max="8" width="5.625" style="144" customWidth="1"/>
    <col min="9" max="9" width="9.625" style="101" customWidth="1"/>
    <col min="10" max="10" width="18.625" style="101" customWidth="1"/>
    <col min="11" max="11" width="5.625" style="144" customWidth="1"/>
    <col min="12" max="12" width="9.625" style="101" customWidth="1"/>
    <col min="13" max="13" width="18.625" style="101" customWidth="1"/>
    <col min="14" max="14" width="5.625" style="144" customWidth="1"/>
    <col min="15" max="15" width="9.625" style="101" customWidth="1"/>
    <col min="16" max="16" width="18.625" style="101" customWidth="1"/>
    <col min="17" max="17" width="5.625" style="144" customWidth="1"/>
    <col min="18" max="18" width="9.625" style="101" customWidth="1"/>
    <col min="19" max="19" width="18.625" style="101" customWidth="1"/>
    <col min="20" max="20" width="5.625" style="144" customWidth="1"/>
    <col min="21" max="21" width="9.625" style="101" customWidth="1"/>
    <col min="22" max="22" width="5.25" style="152" customWidth="1"/>
    <col min="23" max="23" width="11.75" style="149" customWidth="1"/>
    <col min="24" max="24" width="11.25" style="150" customWidth="1"/>
    <col min="25" max="25" width="6.625" style="153" customWidth="1"/>
    <col min="26" max="26" width="6.625" style="101" customWidth="1"/>
    <col min="27" max="27" width="6" style="78" customWidth="1"/>
    <col min="28" max="28" width="5.5" style="79" customWidth="1"/>
    <col min="29" max="29" width="7.75" style="78" customWidth="1"/>
    <col min="30" max="30" width="8" style="78" customWidth="1"/>
    <col min="31" max="31" width="7.875" style="78" customWidth="1"/>
    <col min="32" max="32" width="7.5" style="78" customWidth="1"/>
    <col min="33" max="34" width="9" style="101" customWidth="1"/>
    <col min="35" max="16384" width="9" style="101"/>
  </cols>
  <sheetData>
    <row r="1" spans="2:32" s="65" customFormat="1" ht="38.25">
      <c r="B1" s="450" t="s">
        <v>346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64"/>
      <c r="AB1" s="66"/>
    </row>
    <row r="2" spans="2:32" s="65" customFormat="1" ht="9.75" customHeight="1">
      <c r="B2" s="451"/>
      <c r="C2" s="452"/>
      <c r="D2" s="452"/>
      <c r="E2" s="452"/>
      <c r="F2" s="452"/>
      <c r="G2" s="452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32" s="78" customFormat="1" ht="31.5" customHeight="1" thickBot="1">
      <c r="B3" s="155" t="s">
        <v>41</v>
      </c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157.5">
      <c r="B4" s="80" t="s">
        <v>0</v>
      </c>
      <c r="C4" s="81" t="s">
        <v>1</v>
      </c>
      <c r="D4" s="82" t="s">
        <v>2</v>
      </c>
      <c r="E4" s="83" t="s">
        <v>39</v>
      </c>
      <c r="F4" s="82"/>
      <c r="G4" s="82" t="s">
        <v>3</v>
      </c>
      <c r="H4" s="83" t="s">
        <v>39</v>
      </c>
      <c r="I4" s="82"/>
      <c r="J4" s="82" t="s">
        <v>4</v>
      </c>
      <c r="K4" s="83" t="s">
        <v>39</v>
      </c>
      <c r="L4" s="84"/>
      <c r="M4" s="82" t="s">
        <v>4</v>
      </c>
      <c r="N4" s="83" t="s">
        <v>39</v>
      </c>
      <c r="O4" s="82"/>
      <c r="P4" s="82" t="s">
        <v>4</v>
      </c>
      <c r="Q4" s="83" t="s">
        <v>39</v>
      </c>
      <c r="R4" s="82"/>
      <c r="S4" s="85" t="s">
        <v>5</v>
      </c>
      <c r="T4" s="83" t="s">
        <v>39</v>
      </c>
      <c r="U4" s="82"/>
      <c r="V4" s="157" t="s">
        <v>47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7" customFormat="1" ht="65.099999999999994" customHeight="1">
      <c r="B5" s="94">
        <v>7</v>
      </c>
      <c r="C5" s="453"/>
      <c r="D5" s="95" t="str">
        <f>'108年7月菜單'!A14</f>
        <v>白米飯</v>
      </c>
      <c r="E5" s="95" t="s">
        <v>86</v>
      </c>
      <c r="F5" s="25" t="s">
        <v>15</v>
      </c>
      <c r="G5" s="95" t="str">
        <f>'108年7月菜單'!A15</f>
        <v>菲力雞排</v>
      </c>
      <c r="H5" s="95" t="s">
        <v>233</v>
      </c>
      <c r="I5" s="25" t="s">
        <v>15</v>
      </c>
      <c r="J5" s="95" t="str">
        <f>'108年7月菜單'!A16</f>
        <v>香Q滷蛋</v>
      </c>
      <c r="K5" s="95" t="s">
        <v>224</v>
      </c>
      <c r="L5" s="25" t="s">
        <v>15</v>
      </c>
      <c r="M5" s="95" t="str">
        <f>'108年7月菜單'!A17</f>
        <v>壽喜燒</v>
      </c>
      <c r="N5" s="95" t="s">
        <v>184</v>
      </c>
      <c r="O5" s="25" t="s">
        <v>15</v>
      </c>
      <c r="P5" s="95" t="str">
        <f>'108年7月菜單'!A18</f>
        <v>深色蔬菜</v>
      </c>
      <c r="Q5" s="24" t="s">
        <v>69</v>
      </c>
      <c r="R5" s="25" t="s">
        <v>15</v>
      </c>
      <c r="S5" s="95" t="str">
        <f>'108年7月菜單'!A19</f>
        <v>三絲湯</v>
      </c>
      <c r="T5" s="95" t="s">
        <v>68</v>
      </c>
      <c r="U5" s="25" t="s">
        <v>15</v>
      </c>
      <c r="V5" s="446"/>
      <c r="W5" s="168" t="s">
        <v>7</v>
      </c>
      <c r="X5" s="169" t="s">
        <v>17</v>
      </c>
      <c r="Y5" s="177">
        <f>AB6</f>
        <v>5.7</v>
      </c>
      <c r="Z5" s="78"/>
      <c r="AA5" s="78"/>
      <c r="AB5" s="79"/>
      <c r="AC5" s="78" t="s">
        <v>18</v>
      </c>
      <c r="AD5" s="78" t="s">
        <v>19</v>
      </c>
      <c r="AE5" s="78" t="s">
        <v>20</v>
      </c>
      <c r="AF5" s="78" t="s">
        <v>21</v>
      </c>
    </row>
    <row r="6" spans="2:32" ht="27.95" customHeight="1">
      <c r="B6" s="98" t="s">
        <v>8</v>
      </c>
      <c r="C6" s="453"/>
      <c r="D6" s="31" t="s">
        <v>171</v>
      </c>
      <c r="E6" s="28"/>
      <c r="F6" s="29">
        <v>115</v>
      </c>
      <c r="G6" s="31" t="s">
        <v>250</v>
      </c>
      <c r="H6" s="31"/>
      <c r="I6" s="30">
        <v>60</v>
      </c>
      <c r="J6" s="30" t="s">
        <v>343</v>
      </c>
      <c r="K6" s="31"/>
      <c r="L6" s="30">
        <v>50</v>
      </c>
      <c r="M6" s="31" t="s">
        <v>177</v>
      </c>
      <c r="N6" s="31"/>
      <c r="O6" s="30">
        <v>40</v>
      </c>
      <c r="P6" s="30" t="s">
        <v>236</v>
      </c>
      <c r="Q6" s="189"/>
      <c r="R6" s="30">
        <v>100</v>
      </c>
      <c r="S6" s="137" t="s">
        <v>234</v>
      </c>
      <c r="T6" s="30"/>
      <c r="U6" s="30">
        <v>20</v>
      </c>
      <c r="V6" s="447"/>
      <c r="W6" s="170">
        <f>AE11</f>
        <v>95.5</v>
      </c>
      <c r="X6" s="171" t="s">
        <v>22</v>
      </c>
      <c r="Y6" s="177">
        <f>AB7</f>
        <v>2.5</v>
      </c>
      <c r="Z6" s="77"/>
      <c r="AA6" s="100" t="s">
        <v>23</v>
      </c>
      <c r="AB6" s="79">
        <v>5.7</v>
      </c>
      <c r="AC6" s="79">
        <f>AB6*2</f>
        <v>11.4</v>
      </c>
      <c r="AD6" s="79"/>
      <c r="AE6" s="79">
        <f>AB6*15</f>
        <v>85.5</v>
      </c>
      <c r="AF6" s="79">
        <f>AC6*4+AE6*4</f>
        <v>387.6</v>
      </c>
    </row>
    <row r="7" spans="2:32" ht="27.95" customHeight="1">
      <c r="B7" s="98">
        <v>6</v>
      </c>
      <c r="C7" s="453"/>
      <c r="D7" s="31"/>
      <c r="E7" s="31"/>
      <c r="F7" s="31"/>
      <c r="G7" s="30"/>
      <c r="H7" s="106"/>
      <c r="I7" s="30"/>
      <c r="J7" s="30"/>
      <c r="K7" s="31"/>
      <c r="L7" s="30"/>
      <c r="M7" s="30" t="s">
        <v>175</v>
      </c>
      <c r="N7" s="31"/>
      <c r="O7" s="30">
        <v>10</v>
      </c>
      <c r="P7" s="30"/>
      <c r="Q7" s="30"/>
      <c r="R7" s="30"/>
      <c r="S7" s="28" t="s">
        <v>175</v>
      </c>
      <c r="T7" s="30"/>
      <c r="U7" s="30">
        <v>10</v>
      </c>
      <c r="V7" s="447"/>
      <c r="W7" s="172" t="s">
        <v>9</v>
      </c>
      <c r="X7" s="173" t="s">
        <v>24</v>
      </c>
      <c r="Y7" s="177">
        <f>AB8</f>
        <v>2</v>
      </c>
      <c r="Z7" s="78"/>
      <c r="AA7" s="103" t="s">
        <v>25</v>
      </c>
      <c r="AB7" s="79">
        <v>2.5</v>
      </c>
      <c r="AC7" s="104">
        <f>AB7*7</f>
        <v>17.5</v>
      </c>
      <c r="AD7" s="79">
        <f>AB7*5</f>
        <v>12.5</v>
      </c>
      <c r="AE7" s="79" t="s">
        <v>26</v>
      </c>
      <c r="AF7" s="105">
        <f>AC7*4+AD7*9</f>
        <v>182.5</v>
      </c>
    </row>
    <row r="8" spans="2:32" ht="27.95" customHeight="1">
      <c r="B8" s="98" t="s">
        <v>10</v>
      </c>
      <c r="C8" s="453"/>
      <c r="D8" s="31"/>
      <c r="E8" s="31"/>
      <c r="F8" s="31"/>
      <c r="G8" s="30"/>
      <c r="H8" s="106"/>
      <c r="I8" s="30"/>
      <c r="J8" s="30"/>
      <c r="K8" s="31"/>
      <c r="L8" s="30"/>
      <c r="M8" s="29" t="s">
        <v>190</v>
      </c>
      <c r="N8" s="31"/>
      <c r="O8" s="30">
        <v>15</v>
      </c>
      <c r="P8" s="30"/>
      <c r="Q8" s="106"/>
      <c r="R8" s="30"/>
      <c r="S8" s="28" t="s">
        <v>189</v>
      </c>
      <c r="T8" s="190"/>
      <c r="U8" s="29">
        <v>5</v>
      </c>
      <c r="V8" s="447"/>
      <c r="W8" s="170">
        <f>AD11</f>
        <v>25</v>
      </c>
      <c r="X8" s="173" t="s">
        <v>28</v>
      </c>
      <c r="Y8" s="177">
        <f>AB9</f>
        <v>2.5</v>
      </c>
      <c r="Z8" s="77"/>
      <c r="AA8" s="78" t="s">
        <v>29</v>
      </c>
      <c r="AB8" s="79">
        <v>2</v>
      </c>
      <c r="AC8" s="79">
        <f>AB8*1</f>
        <v>2</v>
      </c>
      <c r="AD8" s="79" t="s">
        <v>26</v>
      </c>
      <c r="AE8" s="79">
        <f>AB8*5</f>
        <v>10</v>
      </c>
      <c r="AF8" s="79">
        <f>AC8*4+AE8*4</f>
        <v>48</v>
      </c>
    </row>
    <row r="9" spans="2:32" ht="27.95" customHeight="1">
      <c r="B9" s="454" t="s">
        <v>35</v>
      </c>
      <c r="C9" s="453"/>
      <c r="D9" s="31"/>
      <c r="E9" s="31"/>
      <c r="F9" s="31"/>
      <c r="G9" s="30"/>
      <c r="H9" s="106"/>
      <c r="I9" s="30"/>
      <c r="J9" s="30"/>
      <c r="K9" s="106"/>
      <c r="L9" s="30"/>
      <c r="M9" s="28" t="s">
        <v>191</v>
      </c>
      <c r="N9" s="31" t="s">
        <v>192</v>
      </c>
      <c r="O9" s="30">
        <v>5</v>
      </c>
      <c r="P9" s="30"/>
      <c r="Q9" s="106"/>
      <c r="R9" s="30"/>
      <c r="S9" s="31"/>
      <c r="T9" s="106"/>
      <c r="U9" s="30"/>
      <c r="V9" s="447"/>
      <c r="W9" s="172" t="s">
        <v>11</v>
      </c>
      <c r="X9" s="173" t="s">
        <v>31</v>
      </c>
      <c r="Y9" s="177">
        <f>AB10</f>
        <v>0</v>
      </c>
      <c r="Z9" s="78"/>
      <c r="AA9" s="78" t="s">
        <v>32</v>
      </c>
      <c r="AB9" s="79">
        <v>2.5</v>
      </c>
      <c r="AC9" s="79"/>
      <c r="AD9" s="79">
        <f>AB9*5</f>
        <v>12.5</v>
      </c>
      <c r="AE9" s="79" t="s">
        <v>26</v>
      </c>
      <c r="AF9" s="79">
        <f>AD9*9</f>
        <v>112.5</v>
      </c>
    </row>
    <row r="10" spans="2:32" ht="27.95" customHeight="1">
      <c r="B10" s="454"/>
      <c r="C10" s="453"/>
      <c r="D10" s="31"/>
      <c r="E10" s="31"/>
      <c r="F10" s="31"/>
      <c r="G10" s="30"/>
      <c r="H10" s="31"/>
      <c r="I10" s="30"/>
      <c r="J10" s="30"/>
      <c r="K10" s="106"/>
      <c r="L10" s="30"/>
      <c r="M10" s="161"/>
      <c r="N10" s="31"/>
      <c r="O10" s="162"/>
      <c r="P10" s="30"/>
      <c r="Q10" s="106"/>
      <c r="R10" s="30"/>
      <c r="S10" s="31"/>
      <c r="T10" s="106"/>
      <c r="U10" s="30"/>
      <c r="V10" s="447"/>
      <c r="W10" s="170">
        <f>AC11</f>
        <v>30.9</v>
      </c>
      <c r="X10" s="174" t="s">
        <v>40</v>
      </c>
      <c r="Y10" s="177">
        <v>0</v>
      </c>
      <c r="Z10" s="77"/>
      <c r="AA10" s="78" t="s">
        <v>33</v>
      </c>
      <c r="AE10" s="78">
        <f>AB10*15</f>
        <v>0</v>
      </c>
    </row>
    <row r="11" spans="2:32" ht="27.95" customHeight="1">
      <c r="B11" s="108" t="s">
        <v>34</v>
      </c>
      <c r="C11" s="109"/>
      <c r="D11" s="31"/>
      <c r="E11" s="106"/>
      <c r="F11" s="31"/>
      <c r="G11" s="200"/>
      <c r="H11" s="106"/>
      <c r="I11" s="30"/>
      <c r="J11" s="30"/>
      <c r="K11" s="106"/>
      <c r="L11" s="30"/>
      <c r="M11" s="160"/>
      <c r="N11" s="31"/>
      <c r="O11" s="162"/>
      <c r="P11" s="30"/>
      <c r="Q11" s="106"/>
      <c r="R11" s="30"/>
      <c r="S11" s="30"/>
      <c r="T11" s="106"/>
      <c r="U11" s="30"/>
      <c r="V11" s="447"/>
      <c r="W11" s="172" t="s">
        <v>12</v>
      </c>
      <c r="X11" s="175"/>
      <c r="Y11" s="178"/>
      <c r="Z11" s="78"/>
      <c r="AC11" s="78">
        <f>SUM(AC6:AC10)</f>
        <v>30.9</v>
      </c>
      <c r="AD11" s="78">
        <f>SUM(AD6:AD10)</f>
        <v>25</v>
      </c>
      <c r="AE11" s="78">
        <f>SUM(AE6:AE10)</f>
        <v>95.5</v>
      </c>
      <c r="AF11" s="78">
        <f>AC11*4+AD11*9+AE11*4</f>
        <v>730.6</v>
      </c>
    </row>
    <row r="12" spans="2:32" ht="27.95" customHeight="1">
      <c r="B12" s="111"/>
      <c r="C12" s="112"/>
      <c r="D12" s="30"/>
      <c r="E12" s="106"/>
      <c r="F12" s="30"/>
      <c r="G12" s="30"/>
      <c r="H12" s="106"/>
      <c r="I12" s="30"/>
      <c r="J12" s="201"/>
      <c r="K12" s="106"/>
      <c r="L12" s="30"/>
      <c r="M12" s="160"/>
      <c r="N12" s="31"/>
      <c r="O12" s="162"/>
      <c r="P12" s="30"/>
      <c r="Q12" s="106"/>
      <c r="R12" s="30"/>
      <c r="S12" s="30"/>
      <c r="T12" s="106"/>
      <c r="U12" s="30"/>
      <c r="V12" s="448"/>
      <c r="W12" s="170">
        <f>(W6*4)+(W8*9)+(W10*4)</f>
        <v>730.6</v>
      </c>
      <c r="X12" s="176"/>
      <c r="Y12" s="178"/>
      <c r="Z12" s="77"/>
      <c r="AC12" s="113">
        <f>AC11*4/AF11</f>
        <v>0.16917601970982751</v>
      </c>
      <c r="AD12" s="113">
        <f>AD11*9/AF11</f>
        <v>0.30796605529701615</v>
      </c>
      <c r="AE12" s="113">
        <f>AE11*4/AF11</f>
        <v>0.52285792499315631</v>
      </c>
    </row>
    <row r="13" spans="2:32" s="97" customFormat="1" ht="42" customHeight="1">
      <c r="B13" s="94">
        <v>7</v>
      </c>
      <c r="C13" s="453"/>
      <c r="D13" s="95" t="str">
        <f>'108年7月菜單'!E14</f>
        <v>胚芽米飯</v>
      </c>
      <c r="E13" s="95" t="s">
        <v>86</v>
      </c>
      <c r="F13" s="25" t="s">
        <v>15</v>
      </c>
      <c r="G13" s="95" t="str">
        <f>'108年7月菜單'!E15</f>
        <v>特濃一番咖哩豬</v>
      </c>
      <c r="H13" s="95" t="s">
        <v>184</v>
      </c>
      <c r="I13" s="25" t="s">
        <v>15</v>
      </c>
      <c r="J13" s="95" t="str">
        <f>'108年7月菜單'!E16</f>
        <v>檸檬翅小腿</v>
      </c>
      <c r="K13" s="95" t="s">
        <v>168</v>
      </c>
      <c r="L13" s="25" t="s">
        <v>15</v>
      </c>
      <c r="M13" s="167" t="str">
        <f>'108年7月菜單'!E17</f>
        <v>小黃瓜嫩豆腐(豆)</v>
      </c>
      <c r="N13" s="95" t="s">
        <v>184</v>
      </c>
      <c r="O13" s="25" t="s">
        <v>15</v>
      </c>
      <c r="P13" s="95" t="str">
        <f>'108年7月菜單'!E18</f>
        <v>淺色蔬菜</v>
      </c>
      <c r="Q13" s="24" t="s">
        <v>69</v>
      </c>
      <c r="R13" s="25" t="s">
        <v>15</v>
      </c>
      <c r="S13" s="95" t="str">
        <f>'108年7月菜單'!E19</f>
        <v>海芽味噌湯</v>
      </c>
      <c r="T13" s="95" t="s">
        <v>16</v>
      </c>
      <c r="U13" s="25" t="s">
        <v>15</v>
      </c>
      <c r="V13" s="446"/>
      <c r="W13" s="168" t="s">
        <v>7</v>
      </c>
      <c r="X13" s="169" t="s">
        <v>17</v>
      </c>
      <c r="Y13" s="177">
        <f>AB14</f>
        <v>5.7</v>
      </c>
      <c r="Z13" s="78"/>
      <c r="AA13" s="78"/>
      <c r="AB13" s="79"/>
      <c r="AC13" s="78" t="s">
        <v>18</v>
      </c>
      <c r="AD13" s="78" t="s">
        <v>19</v>
      </c>
      <c r="AE13" s="78" t="s">
        <v>20</v>
      </c>
      <c r="AF13" s="78" t="s">
        <v>21</v>
      </c>
    </row>
    <row r="14" spans="2:32" ht="27.95" customHeight="1">
      <c r="B14" s="98" t="s">
        <v>8</v>
      </c>
      <c r="C14" s="453"/>
      <c r="D14" s="31" t="s">
        <v>171</v>
      </c>
      <c r="E14" s="31"/>
      <c r="F14" s="30">
        <v>75</v>
      </c>
      <c r="G14" s="30" t="s">
        <v>176</v>
      </c>
      <c r="H14" s="30"/>
      <c r="I14" s="30">
        <v>35</v>
      </c>
      <c r="J14" s="30" t="s">
        <v>185</v>
      </c>
      <c r="K14" s="31"/>
      <c r="L14" s="30">
        <v>40</v>
      </c>
      <c r="M14" s="31" t="s">
        <v>101</v>
      </c>
      <c r="N14" s="30" t="s">
        <v>97</v>
      </c>
      <c r="O14" s="30">
        <v>40</v>
      </c>
      <c r="P14" s="30" t="s">
        <v>236</v>
      </c>
      <c r="Q14" s="29"/>
      <c r="R14" s="30">
        <v>150</v>
      </c>
      <c r="S14" s="355" t="s">
        <v>355</v>
      </c>
      <c r="T14" s="355"/>
      <c r="U14" s="355">
        <v>10</v>
      </c>
      <c r="V14" s="447"/>
      <c r="W14" s="170">
        <f>AE19</f>
        <v>95.5</v>
      </c>
      <c r="X14" s="171" t="s">
        <v>22</v>
      </c>
      <c r="Y14" s="178">
        <f>AB15</f>
        <v>2.5</v>
      </c>
      <c r="Z14" s="77"/>
      <c r="AA14" s="100" t="s">
        <v>23</v>
      </c>
      <c r="AB14" s="244">
        <v>5.7</v>
      </c>
      <c r="AC14" s="79">
        <f>AB14*2</f>
        <v>11.4</v>
      </c>
      <c r="AD14" s="79"/>
      <c r="AE14" s="79">
        <f>AB14*15</f>
        <v>85.5</v>
      </c>
      <c r="AF14" s="79">
        <f>AC14*4+AE14*4</f>
        <v>387.6</v>
      </c>
    </row>
    <row r="15" spans="2:32" ht="27.95" customHeight="1">
      <c r="B15" s="98">
        <v>7</v>
      </c>
      <c r="C15" s="453"/>
      <c r="D15" s="31" t="s">
        <v>188</v>
      </c>
      <c r="E15" s="31"/>
      <c r="F15" s="30">
        <v>35</v>
      </c>
      <c r="G15" s="30" t="s">
        <v>174</v>
      </c>
      <c r="H15" s="30"/>
      <c r="I15" s="30">
        <v>20</v>
      </c>
      <c r="J15" s="30" t="s">
        <v>186</v>
      </c>
      <c r="K15" s="31"/>
      <c r="L15" s="30" t="s">
        <v>187</v>
      </c>
      <c r="M15" s="31" t="s">
        <v>172</v>
      </c>
      <c r="N15" s="30"/>
      <c r="O15" s="30">
        <v>30</v>
      </c>
      <c r="P15" s="30"/>
      <c r="Q15" s="31"/>
      <c r="R15" s="30"/>
      <c r="S15" s="355" t="s">
        <v>356</v>
      </c>
      <c r="T15" s="355"/>
      <c r="U15" s="355">
        <v>5</v>
      </c>
      <c r="V15" s="447"/>
      <c r="W15" s="172" t="s">
        <v>9</v>
      </c>
      <c r="X15" s="173" t="s">
        <v>24</v>
      </c>
      <c r="Y15" s="178">
        <f>AB16</f>
        <v>2</v>
      </c>
      <c r="Z15" s="78"/>
      <c r="AA15" s="103" t="s">
        <v>25</v>
      </c>
      <c r="AB15" s="244">
        <v>2.5</v>
      </c>
      <c r="AC15" s="104">
        <f>AB15*7</f>
        <v>17.5</v>
      </c>
      <c r="AD15" s="79">
        <f>AB15*5</f>
        <v>12.5</v>
      </c>
      <c r="AE15" s="79" t="s">
        <v>26</v>
      </c>
      <c r="AF15" s="105">
        <f>AC15*4+AD15*9</f>
        <v>182.5</v>
      </c>
    </row>
    <row r="16" spans="2:32" ht="27.95" customHeight="1">
      <c r="B16" s="98" t="s">
        <v>10</v>
      </c>
      <c r="C16" s="453"/>
      <c r="D16" s="106"/>
      <c r="E16" s="31"/>
      <c r="F16" s="30"/>
      <c r="G16" s="29" t="s">
        <v>180</v>
      </c>
      <c r="H16" s="106"/>
      <c r="I16" s="30">
        <v>20</v>
      </c>
      <c r="J16" s="30"/>
      <c r="K16" s="31"/>
      <c r="L16" s="30"/>
      <c r="M16" s="31"/>
      <c r="N16" s="30"/>
      <c r="O16" s="30"/>
      <c r="P16" s="30"/>
      <c r="Q16" s="31"/>
      <c r="R16" s="30"/>
      <c r="S16" s="220"/>
      <c r="T16" s="220"/>
      <c r="U16" s="220"/>
      <c r="V16" s="447"/>
      <c r="W16" s="170">
        <v>23</v>
      </c>
      <c r="X16" s="173" t="s">
        <v>28</v>
      </c>
      <c r="Y16" s="178">
        <f>AB17</f>
        <v>2.2000000000000002</v>
      </c>
      <c r="Z16" s="77"/>
      <c r="AA16" s="78" t="s">
        <v>29</v>
      </c>
      <c r="AB16" s="244">
        <v>2</v>
      </c>
      <c r="AC16" s="79">
        <f>AB16*1</f>
        <v>2</v>
      </c>
      <c r="AD16" s="79" t="s">
        <v>26</v>
      </c>
      <c r="AE16" s="79">
        <f>AB16*5</f>
        <v>10</v>
      </c>
      <c r="AF16" s="79">
        <f>AC16*4+AE16*4</f>
        <v>48</v>
      </c>
    </row>
    <row r="17" spans="2:32" ht="27.95" customHeight="1">
      <c r="B17" s="454" t="s">
        <v>36</v>
      </c>
      <c r="C17" s="453"/>
      <c r="D17" s="106"/>
      <c r="E17" s="31"/>
      <c r="F17" s="30"/>
      <c r="G17" s="29"/>
      <c r="H17" s="106"/>
      <c r="I17" s="30"/>
      <c r="J17" s="30"/>
      <c r="K17" s="31"/>
      <c r="L17" s="30"/>
      <c r="M17" s="332"/>
      <c r="N17" s="106"/>
      <c r="O17" s="30"/>
      <c r="P17" s="30"/>
      <c r="Q17" s="31"/>
      <c r="R17" s="30"/>
      <c r="S17" s="220"/>
      <c r="T17" s="31"/>
      <c r="U17" s="30"/>
      <c r="V17" s="447"/>
      <c r="W17" s="172" t="s">
        <v>11</v>
      </c>
      <c r="X17" s="173" t="s">
        <v>31</v>
      </c>
      <c r="Y17" s="178">
        <f>AB18</f>
        <v>0</v>
      </c>
      <c r="Z17" s="78"/>
      <c r="AA17" s="78" t="s">
        <v>32</v>
      </c>
      <c r="AB17" s="244">
        <v>2.2000000000000002</v>
      </c>
      <c r="AC17" s="79"/>
      <c r="AD17" s="79">
        <f>AB17*5</f>
        <v>11</v>
      </c>
      <c r="AE17" s="79" t="s">
        <v>26</v>
      </c>
      <c r="AF17" s="79">
        <f>AD17*9</f>
        <v>99</v>
      </c>
    </row>
    <row r="18" spans="2:32" ht="27.95" customHeight="1">
      <c r="B18" s="454"/>
      <c r="C18" s="453"/>
      <c r="D18" s="106"/>
      <c r="E18" s="31"/>
      <c r="F18" s="30"/>
      <c r="G18" s="30"/>
      <c r="H18" s="106"/>
      <c r="I18" s="30"/>
      <c r="J18" s="30"/>
      <c r="K18" s="31"/>
      <c r="L18" s="30"/>
      <c r="M18" s="30"/>
      <c r="N18" s="28"/>
      <c r="O18" s="29"/>
      <c r="P18" s="30"/>
      <c r="Q18" s="31"/>
      <c r="R18" s="30"/>
      <c r="S18" s="31"/>
      <c r="T18" s="31"/>
      <c r="U18" s="30"/>
      <c r="V18" s="447"/>
      <c r="W18" s="170">
        <f>AC19</f>
        <v>30.9</v>
      </c>
      <c r="X18" s="174" t="s">
        <v>40</v>
      </c>
      <c r="Y18" s="178">
        <v>0</v>
      </c>
      <c r="Z18" s="77"/>
      <c r="AA18" s="78" t="s">
        <v>33</v>
      </c>
      <c r="AB18" s="244"/>
      <c r="AE18" s="78">
        <f>AB18*15</f>
        <v>0</v>
      </c>
    </row>
    <row r="19" spans="2:32" ht="27.95" customHeight="1">
      <c r="B19" s="108" t="s">
        <v>34</v>
      </c>
      <c r="C19" s="109"/>
      <c r="D19" s="106"/>
      <c r="E19" s="31"/>
      <c r="F19" s="30"/>
      <c r="G19" s="30"/>
      <c r="H19" s="31"/>
      <c r="I19" s="30"/>
      <c r="J19" s="29"/>
      <c r="K19" s="31"/>
      <c r="L19" s="30"/>
      <c r="M19" s="30"/>
      <c r="N19" s="106"/>
      <c r="O19" s="30"/>
      <c r="P19" s="30"/>
      <c r="Q19" s="31"/>
      <c r="R19" s="30"/>
      <c r="S19" s="30"/>
      <c r="T19" s="106"/>
      <c r="U19" s="30"/>
      <c r="V19" s="447"/>
      <c r="W19" s="172" t="s">
        <v>12</v>
      </c>
      <c r="X19" s="175"/>
      <c r="Y19" s="178"/>
      <c r="Z19" s="78"/>
      <c r="AC19" s="78">
        <f>SUM(AC14:AC18)</f>
        <v>30.9</v>
      </c>
      <c r="AD19" s="78">
        <f>SUM(AD14:AD18)</f>
        <v>23.5</v>
      </c>
      <c r="AE19" s="78">
        <f>SUM(AE14:AE18)</f>
        <v>95.5</v>
      </c>
      <c r="AF19" s="78">
        <f>AC19*4+AD19*9+AE19*4</f>
        <v>717.1</v>
      </c>
    </row>
    <row r="20" spans="2:32" ht="27.95" customHeight="1" thickBot="1">
      <c r="B20" s="111"/>
      <c r="C20" s="112"/>
      <c r="D20" s="106"/>
      <c r="E20" s="106"/>
      <c r="F20" s="30"/>
      <c r="G20" s="30"/>
      <c r="H20" s="31"/>
      <c r="I20" s="30"/>
      <c r="J20" s="245"/>
      <c r="K20" s="106"/>
      <c r="L20" s="30"/>
      <c r="M20" s="327"/>
      <c r="N20" s="328"/>
      <c r="O20" s="327"/>
      <c r="P20" s="30"/>
      <c r="Q20" s="106"/>
      <c r="R20" s="30"/>
      <c r="S20" s="30"/>
      <c r="T20" s="106"/>
      <c r="U20" s="30"/>
      <c r="V20" s="448"/>
      <c r="W20" s="170">
        <f>AF19</f>
        <v>717.1</v>
      </c>
      <c r="X20" s="181"/>
      <c r="Y20" s="180"/>
      <c r="Z20" s="77"/>
      <c r="AC20" s="113">
        <f>AC19*4/AF19</f>
        <v>0.17236089806163712</v>
      </c>
      <c r="AD20" s="113">
        <f>AD19*9/AF19</f>
        <v>0.29493794449867522</v>
      </c>
      <c r="AE20" s="113">
        <f>AE19*4/AF19</f>
        <v>0.5327011574396876</v>
      </c>
    </row>
    <row r="21" spans="2:32" s="97" customFormat="1" ht="42">
      <c r="B21" s="94">
        <v>7</v>
      </c>
      <c r="C21" s="453"/>
      <c r="D21" s="95" t="str">
        <f>'108年7月菜單'!I14</f>
        <v>白米飯</v>
      </c>
      <c r="E21" s="95" t="s">
        <v>86</v>
      </c>
      <c r="F21" s="25" t="s">
        <v>15</v>
      </c>
      <c r="G21" s="95" t="str">
        <f>'108年7月菜單'!I15</f>
        <v>豪大炸雞排(炸)</v>
      </c>
      <c r="H21" s="95" t="s">
        <v>169</v>
      </c>
      <c r="I21" s="25" t="s">
        <v>15</v>
      </c>
      <c r="J21" s="95" t="str">
        <f>'108年7月菜單'!I16</f>
        <v>飄香肉醬(醃)</v>
      </c>
      <c r="K21" s="95" t="s">
        <v>184</v>
      </c>
      <c r="L21" s="25" t="s">
        <v>15</v>
      </c>
      <c r="M21" s="325" t="str">
        <f>'108年7月菜單'!I17</f>
        <v>什錦肉羹(加)</v>
      </c>
      <c r="N21" s="325" t="s">
        <v>184</v>
      </c>
      <c r="O21" s="326" t="s">
        <v>15</v>
      </c>
      <c r="P21" s="95" t="str">
        <f>'108年7月菜單'!I18</f>
        <v>深色蔬菜</v>
      </c>
      <c r="Q21" s="24" t="s">
        <v>44</v>
      </c>
      <c r="R21" s="25" t="s">
        <v>15</v>
      </c>
      <c r="S21" s="95" t="str">
        <f>'108年7月菜單'!I19</f>
        <v>鮮菇湯</v>
      </c>
      <c r="T21" s="95" t="s">
        <v>16</v>
      </c>
      <c r="U21" s="25" t="s">
        <v>15</v>
      </c>
      <c r="V21" s="446"/>
      <c r="W21" s="168" t="s">
        <v>82</v>
      </c>
      <c r="X21" s="96" t="s">
        <v>17</v>
      </c>
      <c r="Y21" s="135">
        <f>AB22</f>
        <v>5.5</v>
      </c>
      <c r="Z21" s="78"/>
      <c r="AA21" s="78"/>
      <c r="AB21" s="79"/>
      <c r="AC21" s="78" t="s">
        <v>18</v>
      </c>
      <c r="AD21" s="78" t="s">
        <v>19</v>
      </c>
      <c r="AE21" s="78" t="s">
        <v>20</v>
      </c>
      <c r="AF21" s="78" t="s">
        <v>21</v>
      </c>
    </row>
    <row r="22" spans="2:32" s="122" customFormat="1" ht="27.75" customHeight="1">
      <c r="B22" s="118" t="s">
        <v>45</v>
      </c>
      <c r="C22" s="453"/>
      <c r="D22" s="31" t="s">
        <v>171</v>
      </c>
      <c r="E22" s="28"/>
      <c r="F22" s="29">
        <v>110</v>
      </c>
      <c r="G22" s="30" t="s">
        <v>198</v>
      </c>
      <c r="H22" s="31"/>
      <c r="I22" s="30">
        <v>60</v>
      </c>
      <c r="J22" s="31" t="s">
        <v>176</v>
      </c>
      <c r="K22" s="31"/>
      <c r="L22" s="31">
        <v>35</v>
      </c>
      <c r="M22" s="30" t="s">
        <v>333</v>
      </c>
      <c r="N22" s="31"/>
      <c r="O22" s="30">
        <v>30</v>
      </c>
      <c r="P22" s="30" t="s">
        <v>236</v>
      </c>
      <c r="Q22" s="29"/>
      <c r="R22" s="30">
        <v>100</v>
      </c>
      <c r="S22" s="28" t="s">
        <v>195</v>
      </c>
      <c r="T22" s="158"/>
      <c r="U22" s="31">
        <v>25</v>
      </c>
      <c r="V22" s="447"/>
      <c r="W22" s="170">
        <f>AE27</f>
        <v>93.5</v>
      </c>
      <c r="X22" s="99" t="s">
        <v>22</v>
      </c>
      <c r="Y22" s="136">
        <f>AB23</f>
        <v>2.8</v>
      </c>
      <c r="Z22" s="119"/>
      <c r="AA22" s="120" t="s">
        <v>23</v>
      </c>
      <c r="AB22" s="244">
        <v>5.5</v>
      </c>
      <c r="AC22" s="121">
        <f>AB22*2</f>
        <v>11</v>
      </c>
      <c r="AD22" s="121"/>
      <c r="AE22" s="121">
        <f>AB22*15</f>
        <v>82.5</v>
      </c>
      <c r="AF22" s="121">
        <f>AC22*4+AE22*4</f>
        <v>374</v>
      </c>
    </row>
    <row r="23" spans="2:32" s="122" customFormat="1" ht="27.95" customHeight="1">
      <c r="B23" s="118">
        <v>8</v>
      </c>
      <c r="C23" s="453"/>
      <c r="D23" s="30"/>
      <c r="E23" s="30"/>
      <c r="F23" s="30"/>
      <c r="G23" s="30"/>
      <c r="H23" s="31"/>
      <c r="I23" s="30"/>
      <c r="J23" s="31" t="s">
        <v>90</v>
      </c>
      <c r="K23" s="31"/>
      <c r="L23" s="31">
        <v>10</v>
      </c>
      <c r="M23" s="30" t="s">
        <v>334</v>
      </c>
      <c r="N23" s="31"/>
      <c r="O23" s="30">
        <v>20</v>
      </c>
      <c r="P23" s="30"/>
      <c r="Q23" s="30"/>
      <c r="R23" s="30"/>
      <c r="S23" s="160" t="s">
        <v>178</v>
      </c>
      <c r="T23" s="185"/>
      <c r="U23" s="162">
        <v>10</v>
      </c>
      <c r="V23" s="447"/>
      <c r="W23" s="172" t="s">
        <v>9</v>
      </c>
      <c r="X23" s="102" t="s">
        <v>24</v>
      </c>
      <c r="Y23" s="136">
        <f>AB24</f>
        <v>2.2000000000000002</v>
      </c>
      <c r="Z23" s="123"/>
      <c r="AA23" s="124" t="s">
        <v>25</v>
      </c>
      <c r="AB23" s="244">
        <v>2.8</v>
      </c>
      <c r="AC23" s="125">
        <f>AB23*7</f>
        <v>19.599999999999998</v>
      </c>
      <c r="AD23" s="121">
        <f>AB23*5</f>
        <v>14</v>
      </c>
      <c r="AE23" s="121" t="s">
        <v>26</v>
      </c>
      <c r="AF23" s="126">
        <f>AC23*4+AD23*9</f>
        <v>204.39999999999998</v>
      </c>
    </row>
    <row r="24" spans="2:32" s="122" customFormat="1" ht="27.95" customHeight="1">
      <c r="B24" s="118" t="s">
        <v>10</v>
      </c>
      <c r="C24" s="453"/>
      <c r="D24" s="30"/>
      <c r="E24" s="106"/>
      <c r="F24" s="30"/>
      <c r="G24" s="30"/>
      <c r="H24" s="31"/>
      <c r="I24" s="30"/>
      <c r="J24" s="31" t="s">
        <v>258</v>
      </c>
      <c r="K24" s="31" t="s">
        <v>214</v>
      </c>
      <c r="L24" s="31">
        <v>10</v>
      </c>
      <c r="M24" s="30" t="s">
        <v>335</v>
      </c>
      <c r="N24" s="31"/>
      <c r="O24" s="30">
        <v>10</v>
      </c>
      <c r="P24" s="30"/>
      <c r="Q24" s="106"/>
      <c r="R24" s="30"/>
      <c r="S24" s="160" t="s">
        <v>90</v>
      </c>
      <c r="T24" s="163"/>
      <c r="U24" s="162">
        <v>5</v>
      </c>
      <c r="V24" s="447"/>
      <c r="W24" s="170">
        <f>AD27</f>
        <v>28</v>
      </c>
      <c r="X24" s="102" t="s">
        <v>28</v>
      </c>
      <c r="Y24" s="136">
        <f>AB25</f>
        <v>2.8</v>
      </c>
      <c r="Z24" s="119"/>
      <c r="AA24" s="127" t="s">
        <v>29</v>
      </c>
      <c r="AB24" s="244">
        <v>2.2000000000000002</v>
      </c>
      <c r="AC24" s="121">
        <f>AB24*1</f>
        <v>2.2000000000000002</v>
      </c>
      <c r="AD24" s="121" t="s">
        <v>26</v>
      </c>
      <c r="AE24" s="121">
        <f>AB24*5</f>
        <v>11</v>
      </c>
      <c r="AF24" s="121">
        <f>AC24*4+AE24*4</f>
        <v>52.8</v>
      </c>
    </row>
    <row r="25" spans="2:32" s="122" customFormat="1" ht="27.95" customHeight="1">
      <c r="B25" s="449" t="s">
        <v>37</v>
      </c>
      <c r="C25" s="453"/>
      <c r="D25" s="30"/>
      <c r="E25" s="106"/>
      <c r="F25" s="30"/>
      <c r="G25" s="30"/>
      <c r="H25" s="31"/>
      <c r="I25" s="30"/>
      <c r="J25" s="30"/>
      <c r="K25" s="31"/>
      <c r="L25" s="31"/>
      <c r="M25" s="30" t="s">
        <v>336</v>
      </c>
      <c r="N25" s="31" t="s">
        <v>337</v>
      </c>
      <c r="O25" s="30">
        <v>10</v>
      </c>
      <c r="P25" s="30"/>
      <c r="Q25" s="106"/>
      <c r="R25" s="30"/>
      <c r="S25" s="158"/>
      <c r="T25" s="106"/>
      <c r="U25" s="30"/>
      <c r="V25" s="447"/>
      <c r="W25" s="172" t="s">
        <v>11</v>
      </c>
      <c r="X25" s="102" t="s">
        <v>31</v>
      </c>
      <c r="Y25" s="136">
        <f>AB26</f>
        <v>0</v>
      </c>
      <c r="Z25" s="123"/>
      <c r="AA25" s="127" t="s">
        <v>32</v>
      </c>
      <c r="AB25" s="252">
        <v>2.8</v>
      </c>
      <c r="AC25" s="121"/>
      <c r="AD25" s="121">
        <f>AB25*5</f>
        <v>14</v>
      </c>
      <c r="AE25" s="121" t="s">
        <v>26</v>
      </c>
      <c r="AF25" s="121">
        <f>AD25*9</f>
        <v>126</v>
      </c>
    </row>
    <row r="26" spans="2:32" s="122" customFormat="1" ht="27.95" customHeight="1">
      <c r="B26" s="449"/>
      <c r="C26" s="453"/>
      <c r="D26" s="30"/>
      <c r="E26" s="106"/>
      <c r="F26" s="30"/>
      <c r="G26" s="30"/>
      <c r="H26" s="106"/>
      <c r="I26" s="30"/>
      <c r="J26" s="30"/>
      <c r="K26" s="106"/>
      <c r="L26" s="30"/>
      <c r="M26" s="30"/>
      <c r="N26" s="106"/>
      <c r="O26" s="30"/>
      <c r="P26" s="30"/>
      <c r="Q26" s="106"/>
      <c r="R26" s="30"/>
      <c r="S26" s="158"/>
      <c r="T26" s="106"/>
      <c r="U26" s="30"/>
      <c r="V26" s="447"/>
      <c r="W26" s="170">
        <f>AC27</f>
        <v>32.799999999999997</v>
      </c>
      <c r="X26" s="154" t="s">
        <v>40</v>
      </c>
      <c r="Y26" s="136">
        <v>0</v>
      </c>
      <c r="Z26" s="119"/>
      <c r="AA26" s="127" t="s">
        <v>33</v>
      </c>
      <c r="AB26" s="121"/>
      <c r="AC26" s="127"/>
      <c r="AD26" s="127"/>
      <c r="AE26" s="127">
        <f>AB26*15</f>
        <v>0</v>
      </c>
      <c r="AF26" s="127"/>
    </row>
    <row r="27" spans="2:32" s="122" customFormat="1" ht="27.95" customHeight="1">
      <c r="B27" s="129" t="s">
        <v>34</v>
      </c>
      <c r="C27" s="130"/>
      <c r="D27" s="30"/>
      <c r="E27" s="106"/>
      <c r="F27" s="30"/>
      <c r="G27" s="30"/>
      <c r="H27" s="106"/>
      <c r="I27" s="30"/>
      <c r="J27" s="30"/>
      <c r="K27" s="106"/>
      <c r="L27" s="30"/>
      <c r="M27" s="30"/>
      <c r="N27" s="106"/>
      <c r="O27" s="30"/>
      <c r="P27" s="30"/>
      <c r="Q27" s="106"/>
      <c r="R27" s="30"/>
      <c r="S27" s="30"/>
      <c r="T27" s="106"/>
      <c r="U27" s="30"/>
      <c r="V27" s="447"/>
      <c r="W27" s="186" t="s">
        <v>12</v>
      </c>
      <c r="X27" s="110"/>
      <c r="Y27" s="136"/>
      <c r="Z27" s="123"/>
      <c r="AA27" s="127"/>
      <c r="AB27" s="121"/>
      <c r="AC27" s="127">
        <f>SUM(AC22:AC26)</f>
        <v>32.799999999999997</v>
      </c>
      <c r="AD27" s="127">
        <f>SUM(AD22:AD26)</f>
        <v>28</v>
      </c>
      <c r="AE27" s="127">
        <f>SUM(AE22:AE26)</f>
        <v>93.5</v>
      </c>
      <c r="AF27" s="127">
        <f>AC27*4+AD27*9+AE27*4</f>
        <v>757.2</v>
      </c>
    </row>
    <row r="28" spans="2:32" s="122" customFormat="1" ht="27.95" customHeight="1" thickBot="1">
      <c r="B28" s="131"/>
      <c r="C28" s="132"/>
      <c r="D28" s="106"/>
      <c r="E28" s="106"/>
      <c r="F28" s="30"/>
      <c r="G28" s="30"/>
      <c r="H28" s="106"/>
      <c r="I28" s="30"/>
      <c r="J28" s="30"/>
      <c r="K28" s="106"/>
      <c r="L28" s="30"/>
      <c r="M28" s="30"/>
      <c r="N28" s="106"/>
      <c r="O28" s="30"/>
      <c r="P28" s="30"/>
      <c r="Q28" s="106"/>
      <c r="R28" s="30"/>
      <c r="S28" s="30"/>
      <c r="T28" s="106"/>
      <c r="U28" s="30"/>
      <c r="V28" s="448"/>
      <c r="W28" s="187">
        <f>(W22*4)+(W24*9)+(W26*4)</f>
        <v>757.2</v>
      </c>
      <c r="X28" s="107"/>
      <c r="Y28" s="136"/>
      <c r="Z28" s="119"/>
      <c r="AA28" s="123"/>
      <c r="AB28" s="133"/>
      <c r="AC28" s="134">
        <f>AC27*4/AF27</f>
        <v>0.173269941891178</v>
      </c>
      <c r="AD28" s="134">
        <f>AD27*9/AF27</f>
        <v>0.3328050713153724</v>
      </c>
      <c r="AE28" s="134">
        <f>AE27*4/AF27</f>
        <v>0.49392498679344954</v>
      </c>
      <c r="AF28" s="123"/>
    </row>
    <row r="29" spans="2:32" s="97" customFormat="1" ht="42">
      <c r="B29" s="94">
        <v>7</v>
      </c>
      <c r="C29" s="453"/>
      <c r="D29" s="95" t="str">
        <f>'108年7月菜單'!M14</f>
        <v>地瓜飯</v>
      </c>
      <c r="E29" s="95" t="s">
        <v>86</v>
      </c>
      <c r="F29" s="25" t="s">
        <v>15</v>
      </c>
      <c r="G29" s="95" t="str">
        <f>'108年7月菜單'!M15</f>
        <v>嫩汁里肌豬排</v>
      </c>
      <c r="H29" s="95" t="s">
        <v>235</v>
      </c>
      <c r="I29" s="25" t="s">
        <v>15</v>
      </c>
      <c r="J29" s="95" t="str">
        <f>'108年7月菜單'!M16</f>
        <v>魷魚黃瓜(海)</v>
      </c>
      <c r="K29" s="95" t="s">
        <v>16</v>
      </c>
      <c r="L29" s="25" t="s">
        <v>15</v>
      </c>
      <c r="M29" s="95" t="str">
        <f>'108年7月菜單'!M17</f>
        <v>薯條&amp;雞米花(炸加)</v>
      </c>
      <c r="N29" s="95" t="s">
        <v>169</v>
      </c>
      <c r="O29" s="25" t="s">
        <v>15</v>
      </c>
      <c r="P29" s="95" t="str">
        <f>'108年7月菜單'!M18</f>
        <v>淺色蔬菜</v>
      </c>
      <c r="Q29" s="24" t="s">
        <v>69</v>
      </c>
      <c r="R29" s="25" t="s">
        <v>15</v>
      </c>
      <c r="S29" s="95" t="str">
        <f>'108年7月菜單'!M19</f>
        <v>芹香白玉湯</v>
      </c>
      <c r="T29" s="95" t="s">
        <v>16</v>
      </c>
      <c r="U29" s="25" t="s">
        <v>15</v>
      </c>
      <c r="V29" s="446"/>
      <c r="W29" s="168" t="s">
        <v>7</v>
      </c>
      <c r="X29" s="169" t="s">
        <v>17</v>
      </c>
      <c r="Y29" s="135">
        <f>AB30</f>
        <v>5.9</v>
      </c>
      <c r="Z29" s="78"/>
      <c r="AA29" s="78"/>
      <c r="AB29" s="79"/>
      <c r="AC29" s="78" t="s">
        <v>18</v>
      </c>
      <c r="AD29" s="78" t="s">
        <v>19</v>
      </c>
      <c r="AE29" s="78" t="s">
        <v>20</v>
      </c>
      <c r="AF29" s="78" t="s">
        <v>21</v>
      </c>
    </row>
    <row r="30" spans="2:32" ht="27.95" customHeight="1">
      <c r="B30" s="98" t="s">
        <v>8</v>
      </c>
      <c r="C30" s="453"/>
      <c r="D30" s="31" t="s">
        <v>88</v>
      </c>
      <c r="E30" s="31"/>
      <c r="F30" s="31">
        <v>100</v>
      </c>
      <c r="G30" s="31" t="s">
        <v>196</v>
      </c>
      <c r="H30" s="30"/>
      <c r="I30" s="30">
        <v>60</v>
      </c>
      <c r="J30" s="30" t="s">
        <v>338</v>
      </c>
      <c r="K30" s="30"/>
      <c r="L30" s="30">
        <v>30</v>
      </c>
      <c r="M30" s="30" t="s">
        <v>348</v>
      </c>
      <c r="N30" s="30"/>
      <c r="O30" s="30">
        <v>25</v>
      </c>
      <c r="P30" s="30" t="s">
        <v>236</v>
      </c>
      <c r="Q30" s="189"/>
      <c r="R30" s="30">
        <v>110</v>
      </c>
      <c r="S30" s="137" t="s">
        <v>179</v>
      </c>
      <c r="T30" s="30"/>
      <c r="U30" s="30">
        <v>30</v>
      </c>
      <c r="V30" s="447"/>
      <c r="W30" s="170">
        <f>AE35</f>
        <v>98.5</v>
      </c>
      <c r="X30" s="171" t="s">
        <v>22</v>
      </c>
      <c r="Y30" s="135">
        <f>AB31</f>
        <v>2.7</v>
      </c>
      <c r="Z30" s="77"/>
      <c r="AA30" s="100" t="s">
        <v>23</v>
      </c>
      <c r="AB30" s="79">
        <v>5.9</v>
      </c>
      <c r="AC30" s="79">
        <f>AB30*2</f>
        <v>11.8</v>
      </c>
      <c r="AD30" s="79"/>
      <c r="AE30" s="79">
        <f>AB30*15</f>
        <v>88.5</v>
      </c>
      <c r="AF30" s="79">
        <f>AC30*4+AE30*4</f>
        <v>401.2</v>
      </c>
    </row>
    <row r="31" spans="2:32" ht="27.95" customHeight="1">
      <c r="B31" s="98">
        <v>9</v>
      </c>
      <c r="C31" s="453"/>
      <c r="D31" s="31" t="s">
        <v>89</v>
      </c>
      <c r="E31" s="31"/>
      <c r="F31" s="31">
        <v>50</v>
      </c>
      <c r="G31" s="30"/>
      <c r="H31" s="158"/>
      <c r="I31" s="30"/>
      <c r="J31" s="29" t="s">
        <v>335</v>
      </c>
      <c r="K31" s="31"/>
      <c r="L31" s="30">
        <v>10</v>
      </c>
      <c r="M31" s="29" t="s">
        <v>352</v>
      </c>
      <c r="N31" s="31" t="s">
        <v>337</v>
      </c>
      <c r="O31" s="30">
        <v>30</v>
      </c>
      <c r="P31" s="30"/>
      <c r="Q31" s="30"/>
      <c r="R31" s="30"/>
      <c r="S31" s="31" t="s">
        <v>197</v>
      </c>
      <c r="T31" s="30"/>
      <c r="U31" s="30">
        <v>1</v>
      </c>
      <c r="V31" s="447"/>
      <c r="W31" s="172" t="s">
        <v>9</v>
      </c>
      <c r="X31" s="173" t="s">
        <v>24</v>
      </c>
      <c r="Y31" s="135">
        <f>AB32</f>
        <v>2</v>
      </c>
      <c r="Z31" s="78"/>
      <c r="AA31" s="103" t="s">
        <v>25</v>
      </c>
      <c r="AB31" s="79">
        <v>2.7</v>
      </c>
      <c r="AC31" s="104">
        <f>AB31*7</f>
        <v>18.900000000000002</v>
      </c>
      <c r="AD31" s="79">
        <f>AB31*5</f>
        <v>13.5</v>
      </c>
      <c r="AE31" s="79" t="s">
        <v>26</v>
      </c>
      <c r="AF31" s="105">
        <f>AC31*4+AD31*9</f>
        <v>197.10000000000002</v>
      </c>
    </row>
    <row r="32" spans="2:32" ht="27.95" customHeight="1">
      <c r="B32" s="98" t="s">
        <v>10</v>
      </c>
      <c r="C32" s="453"/>
      <c r="D32" s="106"/>
      <c r="E32" s="106"/>
      <c r="F32" s="30"/>
      <c r="G32" s="29"/>
      <c r="H32" s="106"/>
      <c r="I32" s="30"/>
      <c r="J32" s="29" t="s">
        <v>339</v>
      </c>
      <c r="K32" s="106"/>
      <c r="L32" s="30">
        <v>5</v>
      </c>
      <c r="M32" s="220"/>
      <c r="N32" s="220"/>
      <c r="O32" s="220"/>
      <c r="P32" s="30"/>
      <c r="Q32" s="106"/>
      <c r="R32" s="30"/>
      <c r="S32" s="30"/>
      <c r="T32" s="30"/>
      <c r="U32" s="30"/>
      <c r="V32" s="447"/>
      <c r="W32" s="170">
        <f>AD35</f>
        <v>26</v>
      </c>
      <c r="X32" s="173" t="s">
        <v>28</v>
      </c>
      <c r="Y32" s="135">
        <f>AB33</f>
        <v>2.5</v>
      </c>
      <c r="Z32" s="77"/>
      <c r="AA32" s="78" t="s">
        <v>29</v>
      </c>
      <c r="AB32" s="79">
        <v>2</v>
      </c>
      <c r="AC32" s="79">
        <f>AB32*1</f>
        <v>2</v>
      </c>
      <c r="AD32" s="79" t="s">
        <v>26</v>
      </c>
      <c r="AE32" s="79">
        <f>AB32*5</f>
        <v>10</v>
      </c>
      <c r="AF32" s="79">
        <f>AC32*4+AE32*4</f>
        <v>48</v>
      </c>
    </row>
    <row r="33" spans="2:32" ht="27.95" customHeight="1">
      <c r="B33" s="454" t="s">
        <v>38</v>
      </c>
      <c r="C33" s="453"/>
      <c r="D33" s="106"/>
      <c r="E33" s="106"/>
      <c r="F33" s="30"/>
      <c r="G33" s="208"/>
      <c r="H33" s="106"/>
      <c r="I33" s="30"/>
      <c r="J33" s="31" t="s">
        <v>228</v>
      </c>
      <c r="K33" s="106"/>
      <c r="L33" s="30">
        <v>5</v>
      </c>
      <c r="M33" s="253"/>
      <c r="N33" s="106"/>
      <c r="O33" s="30"/>
      <c r="P33" s="30"/>
      <c r="Q33" s="106"/>
      <c r="R33" s="30"/>
      <c r="S33" s="31"/>
      <c r="T33" s="30"/>
      <c r="U33" s="30"/>
      <c r="V33" s="447"/>
      <c r="W33" s="172" t="s">
        <v>11</v>
      </c>
      <c r="X33" s="173" t="s">
        <v>31</v>
      </c>
      <c r="Y33" s="135">
        <f>AB34</f>
        <v>0</v>
      </c>
      <c r="Z33" s="78"/>
      <c r="AA33" s="78" t="s">
        <v>32</v>
      </c>
      <c r="AB33" s="79">
        <v>2.5</v>
      </c>
      <c r="AC33" s="79"/>
      <c r="AD33" s="79">
        <f>AB33*5</f>
        <v>12.5</v>
      </c>
      <c r="AE33" s="79" t="s">
        <v>26</v>
      </c>
      <c r="AF33" s="79">
        <f>AD33*9</f>
        <v>112.5</v>
      </c>
    </row>
    <row r="34" spans="2:32" ht="27.95" customHeight="1">
      <c r="B34" s="454"/>
      <c r="C34" s="453"/>
      <c r="D34" s="106"/>
      <c r="E34" s="106"/>
      <c r="F34" s="30"/>
      <c r="G34" s="30"/>
      <c r="H34" s="106"/>
      <c r="I34" s="30"/>
      <c r="J34" s="31" t="s">
        <v>340</v>
      </c>
      <c r="K34" s="106"/>
      <c r="L34" s="30">
        <v>25</v>
      </c>
      <c r="M34" s="31"/>
      <c r="N34" s="106"/>
      <c r="O34" s="30"/>
      <c r="P34" s="30"/>
      <c r="Q34" s="106"/>
      <c r="R34" s="30"/>
      <c r="S34" s="31"/>
      <c r="T34" s="30"/>
      <c r="U34" s="30"/>
      <c r="V34" s="447"/>
      <c r="W34" s="170">
        <f>AC35</f>
        <v>32.700000000000003</v>
      </c>
      <c r="X34" s="174" t="s">
        <v>40</v>
      </c>
      <c r="Y34" s="135">
        <v>0</v>
      </c>
      <c r="Z34" s="77"/>
      <c r="AA34" s="78" t="s">
        <v>33</v>
      </c>
      <c r="AE34" s="78">
        <f>AB34*15</f>
        <v>0</v>
      </c>
    </row>
    <row r="35" spans="2:32" ht="27.95" customHeight="1">
      <c r="B35" s="108" t="s">
        <v>34</v>
      </c>
      <c r="C35" s="109"/>
      <c r="D35" s="106"/>
      <c r="E35" s="106"/>
      <c r="F35" s="30"/>
      <c r="G35" s="31"/>
      <c r="H35" s="30"/>
      <c r="I35" s="30"/>
      <c r="J35" s="30"/>
      <c r="K35" s="106"/>
      <c r="L35" s="30"/>
      <c r="M35" s="30"/>
      <c r="N35" s="106"/>
      <c r="O35" s="30"/>
      <c r="P35" s="30"/>
      <c r="Q35" s="106"/>
      <c r="R35" s="30"/>
      <c r="S35" s="30"/>
      <c r="T35" s="30"/>
      <c r="U35" s="30"/>
      <c r="V35" s="447"/>
      <c r="W35" s="172" t="s">
        <v>12</v>
      </c>
      <c r="X35" s="175"/>
      <c r="Y35" s="136"/>
      <c r="Z35" s="78"/>
      <c r="AC35" s="78">
        <f>SUM(AC30:AC34)</f>
        <v>32.700000000000003</v>
      </c>
      <c r="AD35" s="78">
        <f>SUM(AD30:AD34)</f>
        <v>26</v>
      </c>
      <c r="AE35" s="78">
        <f>SUM(AE30:AE34)</f>
        <v>98.5</v>
      </c>
      <c r="AF35" s="78">
        <f>AC35*4+AD35*9+AE35*4</f>
        <v>758.8</v>
      </c>
    </row>
    <row r="36" spans="2:32" ht="27.95" customHeight="1">
      <c r="B36" s="111"/>
      <c r="C36" s="112"/>
      <c r="D36" s="106"/>
      <c r="E36" s="106"/>
      <c r="F36" s="30"/>
      <c r="G36" s="30"/>
      <c r="H36" s="158"/>
      <c r="I36" s="30"/>
      <c r="J36" s="30"/>
      <c r="K36" s="106"/>
      <c r="L36" s="30"/>
      <c r="M36" s="30"/>
      <c r="N36" s="106"/>
      <c r="O36" s="30"/>
      <c r="P36" s="30"/>
      <c r="Q36" s="106"/>
      <c r="R36" s="30"/>
      <c r="S36" s="30"/>
      <c r="T36" s="106"/>
      <c r="U36" s="30"/>
      <c r="V36" s="448"/>
      <c r="W36" s="170">
        <f>(W30*4)+(W32*9)+(W34*4)</f>
        <v>758.8</v>
      </c>
      <c r="X36" s="181"/>
      <c r="Y36" s="136"/>
      <c r="Z36" s="77"/>
      <c r="AC36" s="113">
        <f>AC35*4/AF35</f>
        <v>0.17237743806009492</v>
      </c>
      <c r="AD36" s="113">
        <f>AD35*9/AF35</f>
        <v>0.3083816552451239</v>
      </c>
      <c r="AE36" s="113">
        <f>AE35*4/AF35</f>
        <v>0.51924090669478129</v>
      </c>
    </row>
    <row r="37" spans="2:32" s="97" customFormat="1" ht="42">
      <c r="B37" s="94">
        <v>7</v>
      </c>
      <c r="C37" s="453"/>
      <c r="D37" s="95" t="str">
        <f>'108年7月菜單'!Q14</f>
        <v>番茄蛋炒飯</v>
      </c>
      <c r="E37" s="95" t="s">
        <v>87</v>
      </c>
      <c r="F37" s="25" t="s">
        <v>15</v>
      </c>
      <c r="G37" s="95" t="str">
        <f>'108年7月菜單'!Q15</f>
        <v>哈燒雞翅</v>
      </c>
      <c r="H37" s="95" t="s">
        <v>168</v>
      </c>
      <c r="I37" s="25" t="s">
        <v>15</v>
      </c>
      <c r="J37" s="95" t="str">
        <f>'108年7月菜單'!Q16</f>
        <v>蔥花吉拿棒(冷)</v>
      </c>
      <c r="K37" s="95" t="s">
        <v>92</v>
      </c>
      <c r="L37" s="25" t="s">
        <v>15</v>
      </c>
      <c r="M37" s="95" t="str">
        <f>'108年7月菜單'!Q17</f>
        <v>花生米血</v>
      </c>
      <c r="N37" s="95" t="s">
        <v>224</v>
      </c>
      <c r="O37" s="25" t="s">
        <v>15</v>
      </c>
      <c r="P37" s="95" t="str">
        <f>'108年7月菜單'!Q18</f>
        <v>深色蔬菜</v>
      </c>
      <c r="Q37" s="24" t="s">
        <v>69</v>
      </c>
      <c r="R37" s="25" t="s">
        <v>15</v>
      </c>
      <c r="S37" s="95" t="str">
        <f>'108年7月菜單'!Q19</f>
        <v>玉米濃湯(芡)</v>
      </c>
      <c r="T37" s="95" t="s">
        <v>16</v>
      </c>
      <c r="U37" s="25" t="s">
        <v>15</v>
      </c>
      <c r="V37" s="446"/>
      <c r="W37" s="168" t="s">
        <v>7</v>
      </c>
      <c r="X37" s="169" t="s">
        <v>17</v>
      </c>
      <c r="Y37" s="135">
        <f>AB38</f>
        <v>6</v>
      </c>
      <c r="Z37" s="78"/>
      <c r="AA37" s="78"/>
      <c r="AB37" s="79"/>
      <c r="AC37" s="78" t="s">
        <v>18</v>
      </c>
      <c r="AD37" s="78" t="s">
        <v>19</v>
      </c>
      <c r="AE37" s="78" t="s">
        <v>20</v>
      </c>
      <c r="AF37" s="78" t="s">
        <v>21</v>
      </c>
    </row>
    <row r="38" spans="2:32" ht="27.95" customHeight="1">
      <c r="B38" s="98" t="s">
        <v>8</v>
      </c>
      <c r="C38" s="453"/>
      <c r="D38" s="31" t="s">
        <v>88</v>
      </c>
      <c r="E38" s="28"/>
      <c r="F38" s="29">
        <v>100</v>
      </c>
      <c r="G38" s="31" t="s">
        <v>221</v>
      </c>
      <c r="H38" s="31"/>
      <c r="I38" s="31">
        <v>60</v>
      </c>
      <c r="J38" s="31" t="s">
        <v>357</v>
      </c>
      <c r="K38" s="31" t="s">
        <v>261</v>
      </c>
      <c r="L38" s="31">
        <v>30</v>
      </c>
      <c r="M38" s="30" t="s">
        <v>349</v>
      </c>
      <c r="N38" s="30"/>
      <c r="O38" s="31">
        <v>50</v>
      </c>
      <c r="P38" s="30" t="s">
        <v>236</v>
      </c>
      <c r="Q38" s="29"/>
      <c r="R38" s="30">
        <v>150</v>
      </c>
      <c r="S38" s="137" t="s">
        <v>199</v>
      </c>
      <c r="T38" s="30"/>
      <c r="U38" s="31">
        <v>15</v>
      </c>
      <c r="V38" s="447"/>
      <c r="W38" s="170">
        <f>AE43</f>
        <v>100</v>
      </c>
      <c r="X38" s="171" t="s">
        <v>22</v>
      </c>
      <c r="Y38" s="136">
        <f>AB39</f>
        <v>2.1</v>
      </c>
      <c r="Z38" s="77"/>
      <c r="AA38" s="100" t="s">
        <v>23</v>
      </c>
      <c r="AB38" s="244">
        <v>6</v>
      </c>
      <c r="AC38" s="79">
        <f>AB38*2</f>
        <v>12</v>
      </c>
      <c r="AD38" s="79"/>
      <c r="AE38" s="79">
        <f>AB38*15</f>
        <v>90</v>
      </c>
      <c r="AF38" s="79">
        <f>AC38*4+AE38*4</f>
        <v>408</v>
      </c>
    </row>
    <row r="39" spans="2:32" ht="27.95" customHeight="1">
      <c r="B39" s="98">
        <v>10</v>
      </c>
      <c r="C39" s="453"/>
      <c r="D39" s="31" t="s">
        <v>166</v>
      </c>
      <c r="E39" s="31"/>
      <c r="F39" s="30">
        <v>10</v>
      </c>
      <c r="G39" s="31"/>
      <c r="H39" s="31"/>
      <c r="I39" s="31"/>
      <c r="J39" s="31"/>
      <c r="K39" s="31"/>
      <c r="L39" s="31"/>
      <c r="M39" s="30" t="s">
        <v>350</v>
      </c>
      <c r="N39" s="30"/>
      <c r="O39" s="31" t="s">
        <v>351</v>
      </c>
      <c r="P39" s="30"/>
      <c r="Q39" s="31"/>
      <c r="R39" s="30"/>
      <c r="S39" s="31" t="s">
        <v>175</v>
      </c>
      <c r="T39" s="30"/>
      <c r="U39" s="31">
        <v>10</v>
      </c>
      <c r="V39" s="447"/>
      <c r="W39" s="172" t="s">
        <v>9</v>
      </c>
      <c r="X39" s="173" t="s">
        <v>24</v>
      </c>
      <c r="Y39" s="136">
        <f>AB40</f>
        <v>2</v>
      </c>
      <c r="Z39" s="78"/>
      <c r="AA39" s="103" t="s">
        <v>25</v>
      </c>
      <c r="AB39" s="244">
        <v>2.1</v>
      </c>
      <c r="AC39" s="104">
        <f>AB39*7</f>
        <v>14.700000000000001</v>
      </c>
      <c r="AD39" s="79">
        <f>AB39*5</f>
        <v>10.5</v>
      </c>
      <c r="AE39" s="79" t="s">
        <v>26</v>
      </c>
      <c r="AF39" s="105">
        <f>AC39*4+AD39*9</f>
        <v>153.30000000000001</v>
      </c>
    </row>
    <row r="40" spans="2:32" ht="27.95" customHeight="1">
      <c r="B40" s="98" t="s">
        <v>10</v>
      </c>
      <c r="C40" s="453"/>
      <c r="D40" s="31" t="s">
        <v>175</v>
      </c>
      <c r="E40" s="31"/>
      <c r="F40" s="30">
        <v>20</v>
      </c>
      <c r="G40" s="31"/>
      <c r="H40" s="106"/>
      <c r="I40" s="31"/>
      <c r="J40" s="31"/>
      <c r="K40" s="31"/>
      <c r="L40" s="31"/>
      <c r="M40" s="220"/>
      <c r="N40" s="304"/>
      <c r="O40" s="220"/>
      <c r="P40" s="31"/>
      <c r="Q40" s="31"/>
      <c r="R40" s="30"/>
      <c r="S40" s="31" t="s">
        <v>215</v>
      </c>
      <c r="T40" s="31"/>
      <c r="U40" s="31">
        <v>5</v>
      </c>
      <c r="V40" s="447"/>
      <c r="W40" s="170">
        <f>(Y38*5)+(Y40*5)</f>
        <v>23</v>
      </c>
      <c r="X40" s="173" t="s">
        <v>28</v>
      </c>
      <c r="Y40" s="136">
        <f>AB41</f>
        <v>2.5</v>
      </c>
      <c r="Z40" s="77"/>
      <c r="AA40" s="78" t="s">
        <v>29</v>
      </c>
      <c r="AB40" s="244">
        <v>2</v>
      </c>
      <c r="AC40" s="79">
        <f>AB40*1</f>
        <v>2</v>
      </c>
      <c r="AD40" s="79" t="s">
        <v>26</v>
      </c>
      <c r="AE40" s="79">
        <f>AB40*5</f>
        <v>10</v>
      </c>
      <c r="AF40" s="79">
        <f>AC40*4+AE40*4</f>
        <v>48</v>
      </c>
    </row>
    <row r="41" spans="2:32" ht="27.95" customHeight="1">
      <c r="B41" s="454" t="s">
        <v>30</v>
      </c>
      <c r="C41" s="453"/>
      <c r="D41" s="31" t="s">
        <v>200</v>
      </c>
      <c r="E41" s="31"/>
      <c r="F41" s="30" t="s">
        <v>194</v>
      </c>
      <c r="G41" s="31"/>
      <c r="H41" s="30"/>
      <c r="I41" s="31"/>
      <c r="J41" s="31"/>
      <c r="K41" s="31"/>
      <c r="L41" s="31"/>
      <c r="M41" s="31"/>
      <c r="N41" s="30"/>
      <c r="O41" s="191"/>
      <c r="P41" s="30"/>
      <c r="Q41" s="31"/>
      <c r="R41" s="30"/>
      <c r="S41" s="31"/>
      <c r="T41" s="31"/>
      <c r="U41" s="31"/>
      <c r="V41" s="447"/>
      <c r="W41" s="172" t="s">
        <v>11</v>
      </c>
      <c r="X41" s="173" t="s">
        <v>31</v>
      </c>
      <c r="Y41" s="136">
        <f>AB42</f>
        <v>0</v>
      </c>
      <c r="Z41" s="78"/>
      <c r="AA41" s="78" t="s">
        <v>32</v>
      </c>
      <c r="AB41" s="244">
        <v>2.5</v>
      </c>
      <c r="AC41" s="79"/>
      <c r="AD41" s="79">
        <f>AB41*5</f>
        <v>12.5</v>
      </c>
      <c r="AE41" s="79" t="s">
        <v>26</v>
      </c>
      <c r="AF41" s="79">
        <f>AD41*9</f>
        <v>112.5</v>
      </c>
    </row>
    <row r="42" spans="2:32" ht="27.95" customHeight="1">
      <c r="B42" s="454"/>
      <c r="C42" s="453"/>
      <c r="D42" s="31"/>
      <c r="E42" s="106"/>
      <c r="F42" s="30"/>
      <c r="G42" s="128"/>
      <c r="H42" s="106"/>
      <c r="I42" s="30"/>
      <c r="J42" s="253"/>
      <c r="K42" s="106"/>
      <c r="L42" s="30"/>
      <c r="M42" s="31"/>
      <c r="N42" s="30"/>
      <c r="O42" s="162"/>
      <c r="P42" s="30"/>
      <c r="Q42" s="106"/>
      <c r="R42" s="30"/>
      <c r="S42" s="31"/>
      <c r="T42" s="106"/>
      <c r="U42" s="31"/>
      <c r="V42" s="447"/>
      <c r="W42" s="170">
        <f>(Y38*7)+(Y37*2)+(Y39*1)</f>
        <v>28.700000000000003</v>
      </c>
      <c r="X42" s="174" t="s">
        <v>40</v>
      </c>
      <c r="Y42" s="136">
        <v>0</v>
      </c>
      <c r="Z42" s="77"/>
      <c r="AA42" s="78" t="s">
        <v>33</v>
      </c>
      <c r="AB42" s="244"/>
      <c r="AE42" s="78">
        <f>AB42*15</f>
        <v>0</v>
      </c>
    </row>
    <row r="43" spans="2:32" ht="27.95" customHeight="1">
      <c r="B43" s="108" t="s">
        <v>34</v>
      </c>
      <c r="C43" s="109"/>
      <c r="D43" s="106"/>
      <c r="E43" s="106"/>
      <c r="F43" s="30"/>
      <c r="G43" s="30"/>
      <c r="H43" s="106"/>
      <c r="I43" s="30"/>
      <c r="J43" s="31"/>
      <c r="K43" s="106"/>
      <c r="L43" s="30"/>
      <c r="M43" s="31"/>
      <c r="N43" s="106"/>
      <c r="O43" s="30"/>
      <c r="P43" s="30"/>
      <c r="Q43" s="106"/>
      <c r="R43" s="30"/>
      <c r="S43" s="159"/>
      <c r="T43" s="106"/>
      <c r="U43" s="31"/>
      <c r="V43" s="447"/>
      <c r="W43" s="172" t="s">
        <v>12</v>
      </c>
      <c r="X43" s="175"/>
      <c r="Y43" s="136"/>
      <c r="Z43" s="78"/>
      <c r="AB43" s="244"/>
      <c r="AC43" s="78">
        <f>SUM(AC38:AC42)</f>
        <v>28.700000000000003</v>
      </c>
      <c r="AD43" s="78">
        <f>SUM(AD38:AD42)</f>
        <v>23</v>
      </c>
      <c r="AE43" s="78">
        <f>SUM(AE38:AE42)</f>
        <v>100</v>
      </c>
      <c r="AF43" s="78">
        <f>AC43*4+AD43*9+AE43*4</f>
        <v>721.8</v>
      </c>
    </row>
    <row r="44" spans="2:32" ht="27.95" customHeight="1" thickBot="1">
      <c r="B44" s="138"/>
      <c r="C44" s="112"/>
      <c r="D44" s="139"/>
      <c r="E44" s="139"/>
      <c r="F44" s="140"/>
      <c r="G44" s="140"/>
      <c r="H44" s="139"/>
      <c r="I44" s="140"/>
      <c r="J44" s="140"/>
      <c r="K44" s="139"/>
      <c r="L44" s="140"/>
      <c r="M44" s="199"/>
      <c r="N44" s="139"/>
      <c r="O44" s="140"/>
      <c r="P44" s="140"/>
      <c r="Q44" s="139"/>
      <c r="R44" s="140"/>
      <c r="S44" s="140"/>
      <c r="T44" s="139"/>
      <c r="U44" s="140"/>
      <c r="V44" s="448"/>
      <c r="W44" s="170">
        <f>(W38*4)+(W40*9)+(W42*4)</f>
        <v>721.8</v>
      </c>
      <c r="X44" s="181"/>
      <c r="Y44" s="142"/>
      <c r="Z44" s="77"/>
      <c r="AC44" s="113">
        <f>AC43*4/AF43</f>
        <v>0.15904682737600445</v>
      </c>
      <c r="AD44" s="113">
        <f>AD43*9/AF43</f>
        <v>0.28678304239401498</v>
      </c>
      <c r="AE44" s="113">
        <f>AE43*4/AF43</f>
        <v>0.55417013022998063</v>
      </c>
    </row>
    <row r="45" spans="2:32" s="146" customFormat="1" ht="21.75" customHeight="1">
      <c r="B45" s="143"/>
      <c r="C45" s="78"/>
      <c r="D45" s="101"/>
      <c r="E45" s="144"/>
      <c r="F45" s="101"/>
      <c r="G45" s="101"/>
      <c r="H45" s="144"/>
      <c r="I45" s="101"/>
      <c r="J45" s="457"/>
      <c r="K45" s="457"/>
      <c r="L45" s="457"/>
      <c r="M45" s="457"/>
      <c r="N45" s="457"/>
      <c r="O45" s="457"/>
      <c r="P45" s="457"/>
      <c r="Q45" s="457"/>
      <c r="R45" s="457"/>
      <c r="S45" s="457"/>
      <c r="T45" s="457"/>
      <c r="U45" s="457"/>
      <c r="V45" s="457"/>
      <c r="W45" s="457"/>
      <c r="X45" s="457"/>
      <c r="Y45" s="457"/>
      <c r="Z45" s="145"/>
      <c r="AA45" s="127"/>
      <c r="AB45" s="121"/>
      <c r="AC45" s="127"/>
      <c r="AD45" s="127"/>
      <c r="AE45" s="127"/>
      <c r="AF45" s="127"/>
    </row>
    <row r="46" spans="2:32">
      <c r="B46" s="121"/>
      <c r="C46" s="146"/>
      <c r="D46" s="455"/>
      <c r="E46" s="455"/>
      <c r="F46" s="456"/>
      <c r="G46" s="456"/>
      <c r="H46" s="147"/>
      <c r="I46" s="78"/>
      <c r="J46" s="78"/>
      <c r="K46" s="147"/>
      <c r="L46" s="78"/>
      <c r="N46" s="147"/>
      <c r="O46" s="78"/>
      <c r="Q46" s="147"/>
      <c r="R46" s="78"/>
      <c r="T46" s="147"/>
      <c r="U46" s="78"/>
      <c r="V46" s="148"/>
      <c r="Y46" s="151"/>
    </row>
    <row r="47" spans="2:32">
      <c r="Y47" s="151"/>
    </row>
    <row r="48" spans="2:32">
      <c r="Y48" s="151"/>
    </row>
    <row r="49" spans="25:25">
      <c r="Y49" s="151"/>
    </row>
    <row r="50" spans="25:25">
      <c r="Y50" s="151"/>
    </row>
    <row r="51" spans="25:25">
      <c r="Y51" s="151"/>
    </row>
    <row r="52" spans="25:25">
      <c r="Y52" s="151"/>
    </row>
  </sheetData>
  <mergeCells count="19">
    <mergeCell ref="C13:C18"/>
    <mergeCell ref="V13:V20"/>
    <mergeCell ref="B17:B18"/>
    <mergeCell ref="B1:Y1"/>
    <mergeCell ref="B2:G2"/>
    <mergeCell ref="C5:C10"/>
    <mergeCell ref="V5:V12"/>
    <mergeCell ref="B9:B10"/>
    <mergeCell ref="B25:B26"/>
    <mergeCell ref="B33:B34"/>
    <mergeCell ref="C37:C42"/>
    <mergeCell ref="V37:V44"/>
    <mergeCell ref="B41:B42"/>
    <mergeCell ref="V21:V28"/>
    <mergeCell ref="D46:G46"/>
    <mergeCell ref="C29:C34"/>
    <mergeCell ref="V29:V36"/>
    <mergeCell ref="C21:C26"/>
    <mergeCell ref="J45:Y45"/>
  </mergeCells>
  <phoneticPr fontId="19" type="noConversion"/>
  <pageMargins left="0.97" right="0.17" top="0.18" bottom="0.17" header="0.5" footer="0.23"/>
  <pageSetup paperSize="9" scale="4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52"/>
  <sheetViews>
    <sheetView view="pageBreakPreview" topLeftCell="A4" zoomScale="55" zoomScaleNormal="55" zoomScaleSheetLayoutView="55" workbookViewId="0">
      <selection activeCell="S17" sqref="S17"/>
    </sheetView>
  </sheetViews>
  <sheetFormatPr defaultColWidth="9" defaultRowHeight="20.25"/>
  <cols>
    <col min="1" max="1" width="1.875" style="101" customWidth="1"/>
    <col min="2" max="2" width="4.875" style="143" customWidth="1"/>
    <col min="3" max="3" width="0" style="101" hidden="1" customWidth="1"/>
    <col min="4" max="4" width="17.125" style="101" customWidth="1"/>
    <col min="5" max="5" width="7.125" style="144" customWidth="1"/>
    <col min="6" max="6" width="9.625" style="101" customWidth="1"/>
    <col min="7" max="7" width="18.625" style="101" customWidth="1"/>
    <col min="8" max="8" width="5.625" style="144" customWidth="1"/>
    <col min="9" max="9" width="9.625" style="101" customWidth="1"/>
    <col min="10" max="10" width="18.625" style="101" customWidth="1"/>
    <col min="11" max="11" width="5.625" style="144" customWidth="1"/>
    <col min="12" max="12" width="9.625" style="101" customWidth="1"/>
    <col min="13" max="13" width="18.625" style="101" customWidth="1"/>
    <col min="14" max="14" width="5.625" style="144" customWidth="1"/>
    <col min="15" max="15" width="9.625" style="101" customWidth="1"/>
    <col min="16" max="16" width="18.625" style="101" customWidth="1"/>
    <col min="17" max="17" width="5.625" style="144" customWidth="1"/>
    <col min="18" max="18" width="9.625" style="101" customWidth="1"/>
    <col min="19" max="19" width="18.625" style="101" customWidth="1"/>
    <col min="20" max="20" width="5.625" style="144" customWidth="1"/>
    <col min="21" max="21" width="9.625" style="101" customWidth="1"/>
    <col min="22" max="22" width="5.25" style="152" customWidth="1"/>
    <col min="23" max="23" width="11.75" style="149" customWidth="1"/>
    <col min="24" max="24" width="11.25" style="150" customWidth="1"/>
    <col min="25" max="25" width="6.625" style="153" customWidth="1"/>
    <col min="26" max="26" width="6.625" style="101" customWidth="1"/>
    <col min="27" max="27" width="6" style="78" customWidth="1"/>
    <col min="28" max="28" width="5.5" style="79" customWidth="1"/>
    <col min="29" max="29" width="7.75" style="78" customWidth="1"/>
    <col min="30" max="30" width="8" style="78" customWidth="1"/>
    <col min="31" max="31" width="7.875" style="78" customWidth="1"/>
    <col min="32" max="32" width="7.5" style="78" customWidth="1"/>
    <col min="33" max="33" width="9" style="101" customWidth="1"/>
    <col min="34" max="16384" width="9" style="101"/>
  </cols>
  <sheetData>
    <row r="1" spans="2:32" s="65" customFormat="1" ht="38.25">
      <c r="B1" s="450" t="s">
        <v>347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64"/>
      <c r="AB1" s="66"/>
    </row>
    <row r="2" spans="2:32" s="65" customFormat="1" ht="13.5" customHeight="1">
      <c r="B2" s="451"/>
      <c r="C2" s="452"/>
      <c r="D2" s="452"/>
      <c r="E2" s="452"/>
      <c r="F2" s="452"/>
      <c r="G2" s="452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32" s="78" customFormat="1" ht="32.25" customHeight="1" thickBot="1">
      <c r="B3" s="155" t="s">
        <v>41</v>
      </c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157.5">
      <c r="B4" s="80" t="s">
        <v>0</v>
      </c>
      <c r="C4" s="81" t="s">
        <v>1</v>
      </c>
      <c r="D4" s="82" t="s">
        <v>2</v>
      </c>
      <c r="E4" s="83" t="s">
        <v>39</v>
      </c>
      <c r="F4" s="82"/>
      <c r="G4" s="82" t="s">
        <v>3</v>
      </c>
      <c r="H4" s="83" t="s">
        <v>39</v>
      </c>
      <c r="I4" s="82"/>
      <c r="J4" s="82" t="s">
        <v>4</v>
      </c>
      <c r="K4" s="83" t="s">
        <v>39</v>
      </c>
      <c r="L4" s="84"/>
      <c r="M4" s="82" t="s">
        <v>4</v>
      </c>
      <c r="N4" s="83" t="s">
        <v>39</v>
      </c>
      <c r="O4" s="82"/>
      <c r="P4" s="82" t="s">
        <v>4</v>
      </c>
      <c r="Q4" s="83" t="s">
        <v>39</v>
      </c>
      <c r="R4" s="82"/>
      <c r="S4" s="85" t="s">
        <v>5</v>
      </c>
      <c r="T4" s="83" t="s">
        <v>39</v>
      </c>
      <c r="U4" s="82"/>
      <c r="V4" s="157" t="s">
        <v>48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7" customFormat="1" ht="65.099999999999994" customHeight="1">
      <c r="B5" s="94">
        <v>7</v>
      </c>
      <c r="C5" s="453"/>
      <c r="D5" s="95" t="str">
        <f>'108年7月菜單'!A23</f>
        <v>白米飯</v>
      </c>
      <c r="E5" s="95" t="s">
        <v>86</v>
      </c>
      <c r="F5" s="25" t="s">
        <v>15</v>
      </c>
      <c r="G5" s="95" t="str">
        <f>'108年7月菜單'!A24</f>
        <v>BBQ烤雞腿</v>
      </c>
      <c r="H5" s="95" t="s">
        <v>168</v>
      </c>
      <c r="I5" s="25" t="s">
        <v>15</v>
      </c>
      <c r="J5" s="95" t="str">
        <f>'108年7月菜單'!A25</f>
        <v>醬燒豬</v>
      </c>
      <c r="K5" s="95" t="s">
        <v>167</v>
      </c>
      <c r="L5" s="25" t="s">
        <v>61</v>
      </c>
      <c r="M5" s="95" t="str">
        <f>'108年7月菜單'!A26</f>
        <v>雞塊雙拼(加)</v>
      </c>
      <c r="N5" s="95" t="s">
        <v>168</v>
      </c>
      <c r="O5" s="25" t="s">
        <v>15</v>
      </c>
      <c r="P5" s="95" t="str">
        <f>'108年7月菜單'!A27</f>
        <v>淺色蔬菜</v>
      </c>
      <c r="Q5" s="24" t="s">
        <v>44</v>
      </c>
      <c r="R5" s="25" t="s">
        <v>49</v>
      </c>
      <c r="S5" s="95" t="str">
        <f>'108年7月菜單'!A28</f>
        <v>刺瓜湯</v>
      </c>
      <c r="T5" s="95" t="s">
        <v>16</v>
      </c>
      <c r="U5" s="25" t="s">
        <v>15</v>
      </c>
      <c r="V5" s="446"/>
      <c r="W5" s="168" t="s">
        <v>7</v>
      </c>
      <c r="X5" s="96" t="s">
        <v>17</v>
      </c>
      <c r="Y5" s="177">
        <f>AB6</f>
        <v>5.9</v>
      </c>
      <c r="Z5" s="78"/>
      <c r="AA5" s="78"/>
      <c r="AB5" s="79"/>
      <c r="AC5" s="78" t="s">
        <v>18</v>
      </c>
      <c r="AD5" s="78" t="s">
        <v>19</v>
      </c>
      <c r="AE5" s="78" t="s">
        <v>20</v>
      </c>
      <c r="AF5" s="78" t="s">
        <v>21</v>
      </c>
    </row>
    <row r="6" spans="2:32" ht="27.95" customHeight="1">
      <c r="B6" s="98" t="s">
        <v>8</v>
      </c>
      <c r="C6" s="453"/>
      <c r="D6" s="31" t="s">
        <v>88</v>
      </c>
      <c r="E6" s="28"/>
      <c r="F6" s="29">
        <v>100</v>
      </c>
      <c r="G6" s="30" t="s">
        <v>201</v>
      </c>
      <c r="H6" s="159"/>
      <c r="I6" s="30">
        <v>60</v>
      </c>
      <c r="J6" s="355" t="s">
        <v>341</v>
      </c>
      <c r="K6" s="356"/>
      <c r="L6" s="356">
        <v>35</v>
      </c>
      <c r="M6" s="30" t="s">
        <v>353</v>
      </c>
      <c r="N6" s="329"/>
      <c r="O6" s="31">
        <v>25</v>
      </c>
      <c r="P6" s="30" t="s">
        <v>236</v>
      </c>
      <c r="Q6" s="189"/>
      <c r="R6" s="30">
        <v>160</v>
      </c>
      <c r="S6" s="28" t="s">
        <v>220</v>
      </c>
      <c r="T6" s="31"/>
      <c r="U6" s="189">
        <v>40</v>
      </c>
      <c r="V6" s="447"/>
      <c r="W6" s="170">
        <f>AE11</f>
        <v>98.5</v>
      </c>
      <c r="X6" s="99" t="s">
        <v>22</v>
      </c>
      <c r="Y6" s="177">
        <f>AB7</f>
        <v>2.9</v>
      </c>
      <c r="Z6" s="77"/>
      <c r="AA6" s="100" t="s">
        <v>23</v>
      </c>
      <c r="AB6" s="79">
        <v>5.9</v>
      </c>
      <c r="AC6" s="79">
        <f>AB6*2</f>
        <v>11.8</v>
      </c>
      <c r="AD6" s="79"/>
      <c r="AE6" s="79">
        <f>AB6*15</f>
        <v>88.5</v>
      </c>
      <c r="AF6" s="79">
        <f>AC6*4+AE6*4</f>
        <v>401.2</v>
      </c>
    </row>
    <row r="7" spans="2:32" ht="27.95" customHeight="1">
      <c r="B7" s="98">
        <v>13</v>
      </c>
      <c r="C7" s="453"/>
      <c r="D7" s="30"/>
      <c r="E7" s="31"/>
      <c r="F7" s="30"/>
      <c r="G7" s="30"/>
      <c r="H7" s="159"/>
      <c r="I7" s="30"/>
      <c r="J7" s="355" t="s">
        <v>342</v>
      </c>
      <c r="K7" s="356"/>
      <c r="L7" s="355">
        <v>15</v>
      </c>
      <c r="M7" s="31" t="s">
        <v>248</v>
      </c>
      <c r="N7" s="30" t="s">
        <v>354</v>
      </c>
      <c r="O7" s="30">
        <v>25</v>
      </c>
      <c r="P7" s="30"/>
      <c r="Q7" s="31"/>
      <c r="R7" s="30"/>
      <c r="S7" s="28"/>
      <c r="T7" s="31"/>
      <c r="U7" s="189"/>
      <c r="V7" s="447"/>
      <c r="W7" s="172" t="s">
        <v>9</v>
      </c>
      <c r="X7" s="102" t="s">
        <v>24</v>
      </c>
      <c r="Y7" s="177">
        <f>AB8</f>
        <v>2</v>
      </c>
      <c r="Z7" s="78"/>
      <c r="AA7" s="103" t="s">
        <v>25</v>
      </c>
      <c r="AB7" s="79">
        <v>2.9</v>
      </c>
      <c r="AC7" s="104">
        <f>AB7*7</f>
        <v>20.3</v>
      </c>
      <c r="AD7" s="79">
        <f>AB7*5</f>
        <v>14.5</v>
      </c>
      <c r="AE7" s="79" t="s">
        <v>26</v>
      </c>
      <c r="AF7" s="105">
        <f>AC7*4+AD7*9</f>
        <v>211.7</v>
      </c>
    </row>
    <row r="8" spans="2:32" ht="27.95" customHeight="1">
      <c r="B8" s="98" t="s">
        <v>10</v>
      </c>
      <c r="C8" s="453"/>
      <c r="D8" s="30"/>
      <c r="E8" s="31"/>
      <c r="F8" s="30"/>
      <c r="G8" s="30"/>
      <c r="H8" s="106"/>
      <c r="I8" s="30"/>
      <c r="J8" s="356" t="s">
        <v>335</v>
      </c>
      <c r="K8" s="357"/>
      <c r="L8" s="356">
        <v>5</v>
      </c>
      <c r="M8" s="31"/>
      <c r="N8" s="202"/>
      <c r="O8" s="30"/>
      <c r="P8" s="30"/>
      <c r="Q8" s="106"/>
      <c r="R8" s="30"/>
      <c r="S8" s="31"/>
      <c r="T8" s="31"/>
      <c r="U8" s="30"/>
      <c r="V8" s="447"/>
      <c r="W8" s="170">
        <f>AD11</f>
        <v>27</v>
      </c>
      <c r="X8" s="102" t="s">
        <v>28</v>
      </c>
      <c r="Y8" s="177">
        <f>AB9</f>
        <v>2.5</v>
      </c>
      <c r="Z8" s="77"/>
      <c r="AA8" s="78" t="s">
        <v>29</v>
      </c>
      <c r="AB8" s="79">
        <v>2</v>
      </c>
      <c r="AC8" s="79">
        <f>AB8*1</f>
        <v>2</v>
      </c>
      <c r="AD8" s="79" t="s">
        <v>26</v>
      </c>
      <c r="AE8" s="79">
        <f>AB8*5</f>
        <v>10</v>
      </c>
      <c r="AF8" s="79">
        <f>AC8*4+AE8*4</f>
        <v>48</v>
      </c>
    </row>
    <row r="9" spans="2:32" ht="27.95" customHeight="1">
      <c r="B9" s="454" t="s">
        <v>35</v>
      </c>
      <c r="C9" s="453"/>
      <c r="D9" s="31"/>
      <c r="E9" s="31"/>
      <c r="F9" s="31"/>
      <c r="G9" s="31"/>
      <c r="H9" s="106"/>
      <c r="I9" s="30"/>
      <c r="J9" s="30"/>
      <c r="K9" s="106"/>
      <c r="L9" s="30"/>
      <c r="M9" s="30"/>
      <c r="N9" s="202"/>
      <c r="O9" s="30"/>
      <c r="P9" s="30"/>
      <c r="Q9" s="106"/>
      <c r="R9" s="30"/>
      <c r="S9" s="31"/>
      <c r="T9" s="31"/>
      <c r="U9" s="30"/>
      <c r="V9" s="447"/>
      <c r="W9" s="172" t="s">
        <v>11</v>
      </c>
      <c r="X9" s="102" t="s">
        <v>31</v>
      </c>
      <c r="Y9" s="177">
        <f>AB10</f>
        <v>0</v>
      </c>
      <c r="Z9" s="78"/>
      <c r="AA9" s="78" t="s">
        <v>32</v>
      </c>
      <c r="AB9" s="79">
        <v>2.5</v>
      </c>
      <c r="AC9" s="79"/>
      <c r="AD9" s="79">
        <f>AB9*5</f>
        <v>12.5</v>
      </c>
      <c r="AE9" s="79" t="s">
        <v>26</v>
      </c>
      <c r="AF9" s="79">
        <f>AD9*9</f>
        <v>112.5</v>
      </c>
    </row>
    <row r="10" spans="2:32" ht="27.95" customHeight="1">
      <c r="B10" s="454"/>
      <c r="C10" s="453"/>
      <c r="D10" s="31"/>
      <c r="E10" s="31"/>
      <c r="F10" s="31"/>
      <c r="G10" s="30"/>
      <c r="H10" s="106"/>
      <c r="I10" s="30"/>
      <c r="J10" s="30"/>
      <c r="K10" s="106"/>
      <c r="L10" s="30"/>
      <c r="M10" s="159"/>
      <c r="N10" s="36"/>
      <c r="O10" s="28"/>
      <c r="P10" s="30"/>
      <c r="Q10" s="106"/>
      <c r="R10" s="30"/>
      <c r="S10" s="31"/>
      <c r="T10" s="31"/>
      <c r="U10" s="30"/>
      <c r="V10" s="447"/>
      <c r="W10" s="170">
        <f>AC11</f>
        <v>34.1</v>
      </c>
      <c r="X10" s="154" t="s">
        <v>40</v>
      </c>
      <c r="Y10" s="177">
        <v>0.4</v>
      </c>
      <c r="Z10" s="77"/>
      <c r="AA10" s="78" t="s">
        <v>33</v>
      </c>
      <c r="AE10" s="78">
        <f>AB10*15</f>
        <v>0</v>
      </c>
    </row>
    <row r="11" spans="2:32" ht="27.95" customHeight="1">
      <c r="B11" s="108" t="s">
        <v>34</v>
      </c>
      <c r="C11" s="109"/>
      <c r="D11" s="31"/>
      <c r="E11" s="106"/>
      <c r="F11" s="31"/>
      <c r="G11" s="30"/>
      <c r="H11" s="106"/>
      <c r="I11" s="30"/>
      <c r="J11" s="30"/>
      <c r="K11" s="106"/>
      <c r="L11" s="30"/>
      <c r="M11" s="28"/>
      <c r="N11" s="36"/>
      <c r="O11" s="29"/>
      <c r="P11" s="30"/>
      <c r="Q11" s="106"/>
      <c r="R11" s="30"/>
      <c r="S11" s="30"/>
      <c r="T11" s="106"/>
      <c r="U11" s="30"/>
      <c r="V11" s="447"/>
      <c r="W11" s="172" t="s">
        <v>12</v>
      </c>
      <c r="X11" s="110"/>
      <c r="Y11" s="178"/>
      <c r="Z11" s="78"/>
      <c r="AC11" s="78">
        <f>SUM(AC6:AC10)</f>
        <v>34.1</v>
      </c>
      <c r="AD11" s="78">
        <f>SUM(AD6:AD10)</f>
        <v>27</v>
      </c>
      <c r="AE11" s="78">
        <f>SUM(AE6:AE10)</f>
        <v>98.5</v>
      </c>
      <c r="AF11" s="78">
        <f>AC11*4+AD11*9+AE11*4</f>
        <v>773.4</v>
      </c>
    </row>
    <row r="12" spans="2:32" ht="27.95" customHeight="1">
      <c r="B12" s="111"/>
      <c r="C12" s="112"/>
      <c r="D12" s="106"/>
      <c r="E12" s="106"/>
      <c r="F12" s="30"/>
      <c r="G12" s="30"/>
      <c r="H12" s="106"/>
      <c r="I12" s="30"/>
      <c r="J12" s="30"/>
      <c r="K12" s="106"/>
      <c r="L12" s="30"/>
      <c r="M12" s="29"/>
      <c r="N12" s="36"/>
      <c r="O12" s="29"/>
      <c r="P12" s="30"/>
      <c r="Q12" s="106"/>
      <c r="R12" s="30"/>
      <c r="S12" s="30"/>
      <c r="T12" s="106"/>
      <c r="U12" s="30"/>
      <c r="V12" s="448"/>
      <c r="W12" s="170">
        <f>(W6*4)+(W8*9)+(W10*4)</f>
        <v>773.4</v>
      </c>
      <c r="X12" s="117"/>
      <c r="Y12" s="178"/>
      <c r="Z12" s="77"/>
      <c r="AC12" s="113">
        <f>AC11*4/AF11</f>
        <v>0.17636410654253945</v>
      </c>
      <c r="AD12" s="113">
        <f>AD11*9/AF11</f>
        <v>0.31419705197827774</v>
      </c>
      <c r="AE12" s="113">
        <f>AE11*4/AF11</f>
        <v>0.50943884147918284</v>
      </c>
    </row>
    <row r="13" spans="2:32" s="97" customFormat="1" ht="42">
      <c r="B13" s="94">
        <v>7</v>
      </c>
      <c r="C13" s="453"/>
      <c r="D13" s="95" t="str">
        <f>'108年7月菜單'!E23</f>
        <v>五穀飯</v>
      </c>
      <c r="E13" s="95" t="s">
        <v>86</v>
      </c>
      <c r="F13" s="25" t="s">
        <v>15</v>
      </c>
      <c r="G13" s="95" t="str">
        <f>'108年7月菜單'!E24</f>
        <v>香草豬里肌</v>
      </c>
      <c r="H13" s="95" t="s">
        <v>92</v>
      </c>
      <c r="I13" s="25" t="s">
        <v>15</v>
      </c>
      <c r="J13" s="95" t="str">
        <f>'108年7月菜單'!E25</f>
        <v>客家小炒(豆海)</v>
      </c>
      <c r="K13" s="95" t="s">
        <v>87</v>
      </c>
      <c r="L13" s="25" t="s">
        <v>15</v>
      </c>
      <c r="M13" s="95" t="str">
        <f>'108年7月菜單'!E26</f>
        <v>茶碗蒸</v>
      </c>
      <c r="N13" s="95" t="s">
        <v>225</v>
      </c>
      <c r="O13" s="25" t="s">
        <v>15</v>
      </c>
      <c r="P13" s="95" t="str">
        <f>'108年7月菜單'!E27</f>
        <v>深色蔬菜</v>
      </c>
      <c r="Q13" s="24" t="s">
        <v>44</v>
      </c>
      <c r="R13" s="25" t="s">
        <v>15</v>
      </c>
      <c r="S13" s="95" t="str">
        <f>'108年7月菜單'!E28</f>
        <v>香菇筍片湯</v>
      </c>
      <c r="T13" s="95" t="s">
        <v>16</v>
      </c>
      <c r="U13" s="25" t="s">
        <v>15</v>
      </c>
      <c r="V13" s="446"/>
      <c r="W13" s="168" t="s">
        <v>7</v>
      </c>
      <c r="X13" s="96" t="s">
        <v>50</v>
      </c>
      <c r="Y13" s="177">
        <f>AB14</f>
        <v>5.6</v>
      </c>
      <c r="Z13" s="78"/>
      <c r="AA13" s="78"/>
      <c r="AB13" s="79"/>
      <c r="AC13" s="78" t="s">
        <v>18</v>
      </c>
      <c r="AD13" s="78" t="s">
        <v>19</v>
      </c>
      <c r="AE13" s="78" t="s">
        <v>20</v>
      </c>
      <c r="AF13" s="78" t="s">
        <v>21</v>
      </c>
    </row>
    <row r="14" spans="2:32" ht="27.95" customHeight="1">
      <c r="B14" s="98" t="s">
        <v>8</v>
      </c>
      <c r="C14" s="453"/>
      <c r="D14" s="31" t="s">
        <v>171</v>
      </c>
      <c r="E14" s="28"/>
      <c r="F14" s="29">
        <v>70</v>
      </c>
      <c r="G14" s="356" t="s">
        <v>252</v>
      </c>
      <c r="H14" s="355"/>
      <c r="I14" s="356">
        <v>40</v>
      </c>
      <c r="J14" s="356" t="s">
        <v>358</v>
      </c>
      <c r="K14" s="359"/>
      <c r="L14" s="356">
        <v>20</v>
      </c>
      <c r="M14" s="31" t="s">
        <v>343</v>
      </c>
      <c r="N14" s="31"/>
      <c r="O14" s="31">
        <v>40</v>
      </c>
      <c r="P14" s="30" t="s">
        <v>236</v>
      </c>
      <c r="Q14" s="29"/>
      <c r="R14" s="30">
        <v>150</v>
      </c>
      <c r="S14" s="30" t="s">
        <v>249</v>
      </c>
      <c r="T14" s="159"/>
      <c r="U14" s="30">
        <v>30</v>
      </c>
      <c r="V14" s="447"/>
      <c r="W14" s="170">
        <f>AE19</f>
        <v>94</v>
      </c>
      <c r="X14" s="99" t="s">
        <v>51</v>
      </c>
      <c r="Y14" s="178">
        <f>AB15</f>
        <v>2.8</v>
      </c>
      <c r="Z14" s="77"/>
      <c r="AA14" s="100" t="s">
        <v>23</v>
      </c>
      <c r="AB14" s="244">
        <v>5.6</v>
      </c>
      <c r="AC14" s="79">
        <f>AB14*2</f>
        <v>11.2</v>
      </c>
      <c r="AD14" s="79"/>
      <c r="AE14" s="79">
        <f>AB14*15</f>
        <v>84</v>
      </c>
      <c r="AF14" s="79">
        <f>AC14*4+AE14*4</f>
        <v>380.8</v>
      </c>
    </row>
    <row r="15" spans="2:32" ht="27.95" customHeight="1">
      <c r="B15" s="98">
        <v>14</v>
      </c>
      <c r="C15" s="453"/>
      <c r="D15" s="31" t="s">
        <v>173</v>
      </c>
      <c r="E15" s="30"/>
      <c r="F15" s="30">
        <v>35</v>
      </c>
      <c r="G15" s="356"/>
      <c r="H15" s="355"/>
      <c r="I15" s="356"/>
      <c r="J15" s="356" t="s">
        <v>359</v>
      </c>
      <c r="K15" s="356" t="s">
        <v>360</v>
      </c>
      <c r="L15" s="356">
        <v>15</v>
      </c>
      <c r="M15" s="31"/>
      <c r="N15" s="31"/>
      <c r="O15" s="31"/>
      <c r="P15" s="30"/>
      <c r="Q15" s="30"/>
      <c r="R15" s="30"/>
      <c r="S15" s="30" t="s">
        <v>202</v>
      </c>
      <c r="T15" s="30"/>
      <c r="U15" s="31">
        <v>5</v>
      </c>
      <c r="V15" s="447"/>
      <c r="W15" s="172" t="s">
        <v>9</v>
      </c>
      <c r="X15" s="102" t="s">
        <v>52</v>
      </c>
      <c r="Y15" s="178">
        <f>AB16</f>
        <v>2</v>
      </c>
      <c r="Z15" s="78"/>
      <c r="AA15" s="103" t="s">
        <v>25</v>
      </c>
      <c r="AB15" s="244">
        <v>2.8</v>
      </c>
      <c r="AC15" s="104">
        <f>AB15*7</f>
        <v>19.599999999999998</v>
      </c>
      <c r="AD15" s="79">
        <f>AB15*5</f>
        <v>14</v>
      </c>
      <c r="AE15" s="79" t="s">
        <v>26</v>
      </c>
      <c r="AF15" s="105">
        <f>AC15*4+AD15*9</f>
        <v>204.39999999999998</v>
      </c>
    </row>
    <row r="16" spans="2:32" ht="27.95" customHeight="1">
      <c r="B16" s="98" t="s">
        <v>10</v>
      </c>
      <c r="C16" s="453"/>
      <c r="D16" s="30"/>
      <c r="E16" s="106"/>
      <c r="F16" s="30"/>
      <c r="G16" s="356"/>
      <c r="H16" s="355"/>
      <c r="I16" s="356"/>
      <c r="J16" s="356" t="s">
        <v>361</v>
      </c>
      <c r="K16" s="359" t="s">
        <v>362</v>
      </c>
      <c r="L16" s="356">
        <v>25</v>
      </c>
      <c r="M16" s="31"/>
      <c r="N16" s="31"/>
      <c r="O16" s="31"/>
      <c r="P16" s="30"/>
      <c r="Q16" s="106"/>
      <c r="R16" s="30"/>
      <c r="S16" s="30"/>
      <c r="T16" s="30"/>
      <c r="U16" s="31"/>
      <c r="V16" s="447"/>
      <c r="W16" s="170">
        <v>23</v>
      </c>
      <c r="X16" s="102" t="s">
        <v>53</v>
      </c>
      <c r="Y16" s="178">
        <f>AB17</f>
        <v>2.5</v>
      </c>
      <c r="Z16" s="77"/>
      <c r="AA16" s="78" t="s">
        <v>29</v>
      </c>
      <c r="AB16" s="244">
        <v>2</v>
      </c>
      <c r="AC16" s="79">
        <f>AB16*1</f>
        <v>2</v>
      </c>
      <c r="AD16" s="79" t="s">
        <v>26</v>
      </c>
      <c r="AE16" s="79">
        <f>AB16*5</f>
        <v>10</v>
      </c>
      <c r="AF16" s="79">
        <f>AC16*4+AE16*4</f>
        <v>48</v>
      </c>
    </row>
    <row r="17" spans="2:34" ht="27.95" customHeight="1">
      <c r="B17" s="454" t="s">
        <v>36</v>
      </c>
      <c r="C17" s="453"/>
      <c r="D17" s="30"/>
      <c r="E17" s="106"/>
      <c r="F17" s="30"/>
      <c r="G17" s="30"/>
      <c r="H17" s="31"/>
      <c r="I17" s="30"/>
      <c r="J17" s="31"/>
      <c r="K17" s="106"/>
      <c r="L17" s="31"/>
      <c r="M17" s="31"/>
      <c r="N17" s="31"/>
      <c r="O17" s="31"/>
      <c r="P17" s="30"/>
      <c r="Q17" s="106"/>
      <c r="R17" s="30"/>
      <c r="S17" s="31"/>
      <c r="T17" s="246"/>
      <c r="U17" s="30"/>
      <c r="V17" s="447"/>
      <c r="W17" s="172" t="s">
        <v>11</v>
      </c>
      <c r="X17" s="102" t="s">
        <v>54</v>
      </c>
      <c r="Y17" s="178">
        <f>AB18</f>
        <v>0</v>
      </c>
      <c r="Z17" s="78"/>
      <c r="AA17" s="78" t="s">
        <v>32</v>
      </c>
      <c r="AB17" s="244">
        <v>2.5</v>
      </c>
      <c r="AC17" s="79"/>
      <c r="AD17" s="79">
        <f>AB17*5</f>
        <v>12.5</v>
      </c>
      <c r="AE17" s="79" t="s">
        <v>26</v>
      </c>
      <c r="AF17" s="79">
        <f>AD17*9</f>
        <v>112.5</v>
      </c>
    </row>
    <row r="18" spans="2:34" ht="27.95" customHeight="1">
      <c r="B18" s="454"/>
      <c r="C18" s="453"/>
      <c r="D18" s="30"/>
      <c r="E18" s="106"/>
      <c r="F18" s="30"/>
      <c r="G18" s="128"/>
      <c r="H18" s="106"/>
      <c r="I18" s="30"/>
      <c r="J18" s="31"/>
      <c r="K18" s="106"/>
      <c r="L18" s="30"/>
      <c r="M18" s="31"/>
      <c r="N18" s="106"/>
      <c r="O18" s="31"/>
      <c r="P18" s="30"/>
      <c r="Q18" s="106"/>
      <c r="R18" s="30"/>
      <c r="S18" s="31"/>
      <c r="T18" s="30"/>
      <c r="U18" s="30"/>
      <c r="V18" s="447"/>
      <c r="W18" s="170">
        <f>AC19</f>
        <v>32.799999999999997</v>
      </c>
      <c r="X18" s="154" t="s">
        <v>55</v>
      </c>
      <c r="Y18" s="178">
        <v>0</v>
      </c>
      <c r="Z18" s="77"/>
      <c r="AA18" s="78" t="s">
        <v>33</v>
      </c>
      <c r="AB18" s="244"/>
      <c r="AE18" s="78">
        <f>AB18*15</f>
        <v>0</v>
      </c>
    </row>
    <row r="19" spans="2:34" ht="27.95" customHeight="1">
      <c r="B19" s="108" t="s">
        <v>34</v>
      </c>
      <c r="C19" s="109"/>
      <c r="D19" s="106"/>
      <c r="E19" s="106"/>
      <c r="F19" s="30"/>
      <c r="G19" s="31"/>
      <c r="H19" s="106"/>
      <c r="I19" s="30"/>
      <c r="J19" s="30"/>
      <c r="K19" s="106"/>
      <c r="L19" s="30"/>
      <c r="M19" s="30"/>
      <c r="N19" s="106"/>
      <c r="O19" s="30"/>
      <c r="P19" s="30"/>
      <c r="Q19" s="106"/>
      <c r="R19" s="30"/>
      <c r="S19" s="31"/>
      <c r="T19" s="246"/>
      <c r="U19" s="246"/>
      <c r="V19" s="447"/>
      <c r="W19" s="172" t="s">
        <v>12</v>
      </c>
      <c r="X19" s="110"/>
      <c r="Y19" s="178"/>
      <c r="Z19" s="78"/>
      <c r="AC19" s="78">
        <f>SUM(AC14:AC18)</f>
        <v>32.799999999999997</v>
      </c>
      <c r="AD19" s="78">
        <f>SUM(AD14:AD18)</f>
        <v>26.5</v>
      </c>
      <c r="AE19" s="78">
        <f>SUM(AE14:AE18)</f>
        <v>94</v>
      </c>
      <c r="AF19" s="78">
        <f>AC19*4+AD19*9+AE19*4</f>
        <v>745.7</v>
      </c>
    </row>
    <row r="20" spans="2:34" ht="27.95" customHeight="1" thickBot="1">
      <c r="B20" s="111"/>
      <c r="C20" s="112"/>
      <c r="D20" s="106"/>
      <c r="E20" s="106"/>
      <c r="F20" s="30"/>
      <c r="G20" s="30"/>
      <c r="H20" s="106"/>
      <c r="I20" s="30"/>
      <c r="J20" s="30"/>
      <c r="K20" s="106"/>
      <c r="L20" s="30"/>
      <c r="M20" s="30"/>
      <c r="N20" s="106"/>
      <c r="O20" s="30"/>
      <c r="P20" s="30"/>
      <c r="Q20" s="106"/>
      <c r="R20" s="30"/>
      <c r="S20" s="30"/>
      <c r="T20" s="106"/>
      <c r="U20" s="30"/>
      <c r="V20" s="448"/>
      <c r="W20" s="170">
        <f>AF19</f>
        <v>745.7</v>
      </c>
      <c r="X20" s="107"/>
      <c r="Y20" s="180"/>
      <c r="Z20" s="77"/>
      <c r="AC20" s="113">
        <f>AC19*4/AF19</f>
        <v>0.17594206785570601</v>
      </c>
      <c r="AD20" s="113">
        <f>AD19*9/AF19</f>
        <v>0.31983371328952659</v>
      </c>
      <c r="AE20" s="113">
        <f>AE19*4/AF19</f>
        <v>0.50422421885476731</v>
      </c>
    </row>
    <row r="21" spans="2:34" s="97" customFormat="1" ht="42">
      <c r="B21" s="94"/>
      <c r="C21" s="453"/>
      <c r="D21" s="95">
        <f>'108年7月菜單'!I23</f>
        <v>0</v>
      </c>
      <c r="E21" s="95"/>
      <c r="F21" s="25" t="s">
        <v>15</v>
      </c>
      <c r="G21" s="95">
        <f>'108年7月菜單'!I24</f>
        <v>0</v>
      </c>
      <c r="H21" s="95"/>
      <c r="I21" s="25" t="s">
        <v>15</v>
      </c>
      <c r="J21" s="95">
        <f>'108年7月菜單'!I25</f>
        <v>0</v>
      </c>
      <c r="K21" s="95"/>
      <c r="L21" s="25" t="s">
        <v>15</v>
      </c>
      <c r="M21" s="95">
        <f>'108年7月菜單'!I26</f>
        <v>0</v>
      </c>
      <c r="N21" s="95"/>
      <c r="O21" s="25" t="s">
        <v>15</v>
      </c>
      <c r="P21" s="95">
        <f>'108年7月菜單'!I27</f>
        <v>0</v>
      </c>
      <c r="Q21" s="24"/>
      <c r="R21" s="25" t="s">
        <v>15</v>
      </c>
      <c r="S21" s="95">
        <f>'108年7月菜單'!I28</f>
        <v>0</v>
      </c>
      <c r="T21" s="95"/>
      <c r="U21" s="25" t="s">
        <v>15</v>
      </c>
      <c r="V21" s="446"/>
      <c r="W21" s="168" t="s">
        <v>82</v>
      </c>
      <c r="X21" s="96" t="s">
        <v>17</v>
      </c>
      <c r="Y21" s="135">
        <f>AB22</f>
        <v>0</v>
      </c>
      <c r="Z21" s="78"/>
      <c r="AA21" s="78"/>
      <c r="AB21" s="79"/>
      <c r="AC21" s="78" t="s">
        <v>18</v>
      </c>
      <c r="AD21" s="78" t="s">
        <v>19</v>
      </c>
      <c r="AE21" s="78" t="s">
        <v>20</v>
      </c>
      <c r="AF21" s="78" t="s">
        <v>21</v>
      </c>
    </row>
    <row r="22" spans="2:34" s="122" customFormat="1" ht="27.75" customHeight="1">
      <c r="B22" s="118" t="s">
        <v>8</v>
      </c>
      <c r="C22" s="453"/>
      <c r="D22" s="31"/>
      <c r="E22" s="28"/>
      <c r="F22" s="29"/>
      <c r="G22" s="30"/>
      <c r="H22" s="31"/>
      <c r="I22" s="30"/>
      <c r="J22" s="28"/>
      <c r="K22" s="29"/>
      <c r="L22" s="29"/>
      <c r="M22" s="31"/>
      <c r="N22" s="31"/>
      <c r="O22" s="31"/>
      <c r="P22" s="30"/>
      <c r="Q22" s="189"/>
      <c r="R22" s="30"/>
      <c r="S22" s="30"/>
      <c r="T22" s="30"/>
      <c r="U22" s="31"/>
      <c r="V22" s="447"/>
      <c r="W22" s="170">
        <f>AE27</f>
        <v>0</v>
      </c>
      <c r="X22" s="99" t="s">
        <v>22</v>
      </c>
      <c r="Y22" s="136">
        <f>AB23</f>
        <v>0</v>
      </c>
      <c r="Z22" s="119"/>
      <c r="AA22" s="120" t="s">
        <v>23</v>
      </c>
      <c r="AB22" s="121">
        <v>0</v>
      </c>
      <c r="AC22" s="121">
        <f>AB22*2</f>
        <v>0</v>
      </c>
      <c r="AD22" s="121"/>
      <c r="AE22" s="121">
        <f>AB22*15</f>
        <v>0</v>
      </c>
      <c r="AF22" s="121">
        <f>AC22*4+AE22*4</f>
        <v>0</v>
      </c>
    </row>
    <row r="23" spans="2:34" s="122" customFormat="1" ht="27.95" customHeight="1">
      <c r="B23" s="118"/>
      <c r="C23" s="453"/>
      <c r="D23" s="30"/>
      <c r="E23" s="30"/>
      <c r="F23" s="30"/>
      <c r="G23" s="30"/>
      <c r="H23" s="31"/>
      <c r="I23" s="30"/>
      <c r="J23" s="28"/>
      <c r="K23" s="29"/>
      <c r="L23" s="29"/>
      <c r="M23" s="31"/>
      <c r="N23" s="31"/>
      <c r="O23" s="31"/>
      <c r="P23" s="30"/>
      <c r="Q23" s="30"/>
      <c r="R23" s="30"/>
      <c r="S23" s="30"/>
      <c r="T23" s="31"/>
      <c r="U23" s="30"/>
      <c r="V23" s="447"/>
      <c r="W23" s="172" t="s">
        <v>9</v>
      </c>
      <c r="X23" s="102" t="s">
        <v>24</v>
      </c>
      <c r="Y23" s="136">
        <f>AB24</f>
        <v>0</v>
      </c>
      <c r="Z23" s="123"/>
      <c r="AA23" s="124" t="s">
        <v>25</v>
      </c>
      <c r="AB23" s="121">
        <v>0</v>
      </c>
      <c r="AC23" s="125">
        <f>AB23*7</f>
        <v>0</v>
      </c>
      <c r="AD23" s="121">
        <f>AB23*5</f>
        <v>0</v>
      </c>
      <c r="AE23" s="121" t="s">
        <v>26</v>
      </c>
      <c r="AF23" s="126">
        <f>AC23*4+AD23*9</f>
        <v>0</v>
      </c>
    </row>
    <row r="24" spans="2:34" s="122" customFormat="1" ht="27.95" customHeight="1">
      <c r="B24" s="118" t="s">
        <v>10</v>
      </c>
      <c r="C24" s="453"/>
      <c r="D24" s="30"/>
      <c r="E24" s="106"/>
      <c r="F24" s="30"/>
      <c r="G24" s="30"/>
      <c r="H24" s="31"/>
      <c r="I24" s="30"/>
      <c r="J24" s="234"/>
      <c r="K24" s="28"/>
      <c r="L24" s="29"/>
      <c r="M24" s="31"/>
      <c r="N24" s="106"/>
      <c r="O24" s="30"/>
      <c r="P24" s="30"/>
      <c r="Q24" s="106"/>
      <c r="R24" s="30"/>
      <c r="S24" s="31"/>
      <c r="T24" s="106"/>
      <c r="U24" s="30"/>
      <c r="V24" s="447"/>
      <c r="W24" s="170">
        <f>AD27</f>
        <v>0</v>
      </c>
      <c r="X24" s="102" t="s">
        <v>28</v>
      </c>
      <c r="Y24" s="136">
        <f>AB25</f>
        <v>0</v>
      </c>
      <c r="Z24" s="119"/>
      <c r="AA24" s="127" t="s">
        <v>29</v>
      </c>
      <c r="AB24" s="121">
        <v>0</v>
      </c>
      <c r="AC24" s="121">
        <f>AB24*1</f>
        <v>0</v>
      </c>
      <c r="AD24" s="121" t="s">
        <v>26</v>
      </c>
      <c r="AE24" s="121">
        <f>AB24*5</f>
        <v>0</v>
      </c>
      <c r="AF24" s="121">
        <f>AC24*4+AE24*4</f>
        <v>0</v>
      </c>
    </row>
    <row r="25" spans="2:34" s="122" customFormat="1" ht="27.95" customHeight="1">
      <c r="B25" s="449" t="s">
        <v>37</v>
      </c>
      <c r="C25" s="453"/>
      <c r="D25" s="30"/>
      <c r="E25" s="106"/>
      <c r="F25" s="30"/>
      <c r="G25" s="30"/>
      <c r="H25" s="31"/>
      <c r="I25" s="30"/>
      <c r="J25" s="31"/>
      <c r="K25" s="208"/>
      <c r="L25" s="31"/>
      <c r="M25" s="31"/>
      <c r="N25" s="31"/>
      <c r="O25" s="30"/>
      <c r="P25" s="30"/>
      <c r="Q25" s="106"/>
      <c r="R25" s="30"/>
      <c r="S25" s="30"/>
      <c r="T25" s="106"/>
      <c r="U25" s="30"/>
      <c r="V25" s="447"/>
      <c r="W25" s="172" t="s">
        <v>11</v>
      </c>
      <c r="X25" s="102" t="s">
        <v>31</v>
      </c>
      <c r="Y25" s="136">
        <f>AB26</f>
        <v>0</v>
      </c>
      <c r="Z25" s="123"/>
      <c r="AA25" s="127" t="s">
        <v>32</v>
      </c>
      <c r="AB25" s="79">
        <v>0</v>
      </c>
      <c r="AC25" s="121"/>
      <c r="AD25" s="121">
        <f>AB25*5</f>
        <v>0</v>
      </c>
      <c r="AE25" s="121" t="s">
        <v>26</v>
      </c>
      <c r="AF25" s="121">
        <f>AD25*9</f>
        <v>0</v>
      </c>
    </row>
    <row r="26" spans="2:34" s="122" customFormat="1" ht="27.95" customHeight="1">
      <c r="B26" s="449"/>
      <c r="C26" s="453"/>
      <c r="D26" s="30"/>
      <c r="E26" s="106"/>
      <c r="F26" s="30"/>
      <c r="G26" s="128"/>
      <c r="H26" s="106"/>
      <c r="I26" s="30"/>
      <c r="J26" s="30"/>
      <c r="K26" s="106"/>
      <c r="L26" s="30"/>
      <c r="M26" s="31"/>
      <c r="N26" s="31"/>
      <c r="O26" s="30"/>
      <c r="P26" s="30"/>
      <c r="Q26" s="106"/>
      <c r="R26" s="30"/>
      <c r="S26" s="201"/>
      <c r="T26" s="106"/>
      <c r="U26" s="30"/>
      <c r="V26" s="447"/>
      <c r="W26" s="170">
        <f>AC27</f>
        <v>0</v>
      </c>
      <c r="X26" s="154" t="s">
        <v>40</v>
      </c>
      <c r="Y26" s="136"/>
      <c r="Z26" s="119"/>
      <c r="AA26" s="127" t="s">
        <v>33</v>
      </c>
      <c r="AB26" s="121"/>
      <c r="AC26" s="127"/>
      <c r="AD26" s="127"/>
      <c r="AE26" s="127">
        <f>AB26*15</f>
        <v>0</v>
      </c>
      <c r="AF26" s="127"/>
    </row>
    <row r="27" spans="2:34" s="122" customFormat="1" ht="27.95" customHeight="1">
      <c r="B27" s="129" t="s">
        <v>34</v>
      </c>
      <c r="C27" s="130"/>
      <c r="D27" s="30"/>
      <c r="E27" s="106"/>
      <c r="F27" s="30"/>
      <c r="G27" s="30"/>
      <c r="H27" s="106"/>
      <c r="I27" s="30"/>
      <c r="J27" s="30"/>
      <c r="K27" s="106"/>
      <c r="L27" s="30"/>
      <c r="M27" s="253"/>
      <c r="N27" s="106"/>
      <c r="O27" s="30"/>
      <c r="P27" s="30"/>
      <c r="Q27" s="106"/>
      <c r="R27" s="30"/>
      <c r="S27" s="30"/>
      <c r="T27" s="106"/>
      <c r="U27" s="30"/>
      <c r="V27" s="447"/>
      <c r="W27" s="186" t="s">
        <v>12</v>
      </c>
      <c r="X27" s="110"/>
      <c r="Y27" s="136"/>
      <c r="Z27" s="123"/>
      <c r="AA27" s="127"/>
      <c r="AB27" s="121"/>
      <c r="AC27" s="127">
        <f>SUM(AC22:AC26)</f>
        <v>0</v>
      </c>
      <c r="AD27" s="127">
        <f>SUM(AD22:AD26)</f>
        <v>0</v>
      </c>
      <c r="AE27" s="127">
        <f>SUM(AE22:AE26)</f>
        <v>0</v>
      </c>
      <c r="AF27" s="127">
        <f>AC27*4+AD27*9+AE27*4</f>
        <v>0</v>
      </c>
    </row>
    <row r="28" spans="2:34" s="122" customFormat="1" ht="27.95" customHeight="1" thickBot="1">
      <c r="B28" s="131"/>
      <c r="C28" s="132"/>
      <c r="D28" s="106"/>
      <c r="E28" s="106"/>
      <c r="F28" s="30"/>
      <c r="G28" s="30"/>
      <c r="H28" s="106"/>
      <c r="I28" s="30"/>
      <c r="J28" s="30"/>
      <c r="K28" s="106"/>
      <c r="L28" s="30"/>
      <c r="M28" s="200"/>
      <c r="N28" s="106"/>
      <c r="O28" s="30"/>
      <c r="P28" s="30"/>
      <c r="Q28" s="106"/>
      <c r="R28" s="30"/>
      <c r="S28" s="30"/>
      <c r="T28" s="106"/>
      <c r="U28" s="30"/>
      <c r="V28" s="448"/>
      <c r="W28" s="187">
        <f>(W22*4)+(W24*9)+(W26*4)</f>
        <v>0</v>
      </c>
      <c r="X28" s="107"/>
      <c r="Y28" s="136"/>
      <c r="Z28" s="119"/>
      <c r="AA28" s="123"/>
      <c r="AB28" s="133"/>
      <c r="AC28" s="134" t="e">
        <f>AC27*4/AF27</f>
        <v>#DIV/0!</v>
      </c>
      <c r="AD28" s="134" t="e">
        <f>AD27*9/AF27</f>
        <v>#DIV/0!</v>
      </c>
      <c r="AE28" s="134" t="e">
        <f>AE27*4/AF27</f>
        <v>#DIV/0!</v>
      </c>
      <c r="AF28" s="123"/>
    </row>
    <row r="29" spans="2:34" s="97" customFormat="1" ht="42">
      <c r="B29" s="94"/>
      <c r="C29" s="453"/>
      <c r="D29" s="95">
        <f>'108年7月菜單'!M23</f>
        <v>0</v>
      </c>
      <c r="E29" s="95"/>
      <c r="F29" s="25" t="s">
        <v>15</v>
      </c>
      <c r="G29" s="95">
        <f>'108年7月菜單'!M24</f>
        <v>0</v>
      </c>
      <c r="H29" s="95"/>
      <c r="I29" s="25" t="s">
        <v>15</v>
      </c>
      <c r="J29" s="95">
        <f>'108年7月菜單'!M25</f>
        <v>0</v>
      </c>
      <c r="K29" s="95"/>
      <c r="L29" s="25" t="s">
        <v>15</v>
      </c>
      <c r="M29" s="95">
        <f>'108年7月菜單'!M26</f>
        <v>0</v>
      </c>
      <c r="N29" s="95"/>
      <c r="O29" s="25" t="s">
        <v>15</v>
      </c>
      <c r="P29" s="95">
        <f>'108年7月菜單'!M27</f>
        <v>0</v>
      </c>
      <c r="Q29" s="24"/>
      <c r="R29" s="25" t="s">
        <v>15</v>
      </c>
      <c r="S29" s="95">
        <f>'108年7月菜單'!M28</f>
        <v>0</v>
      </c>
      <c r="T29" s="95"/>
      <c r="U29" s="25" t="s">
        <v>15</v>
      </c>
      <c r="V29" s="458"/>
      <c r="W29" s="168" t="s">
        <v>7</v>
      </c>
      <c r="X29" s="169" t="s">
        <v>17</v>
      </c>
      <c r="Y29" s="135">
        <f>AB30</f>
        <v>0</v>
      </c>
      <c r="Z29" s="78"/>
      <c r="AA29" s="78"/>
      <c r="AB29" s="79"/>
      <c r="AC29" s="78" t="s">
        <v>18</v>
      </c>
      <c r="AD29" s="78" t="s">
        <v>19</v>
      </c>
      <c r="AE29" s="78" t="s">
        <v>20</v>
      </c>
      <c r="AF29" s="78" t="s">
        <v>21</v>
      </c>
      <c r="AH29" s="206"/>
    </row>
    <row r="30" spans="2:34" ht="27.95" customHeight="1">
      <c r="B30" s="98" t="s">
        <v>8</v>
      </c>
      <c r="C30" s="453"/>
      <c r="D30" s="31"/>
      <c r="E30" s="31"/>
      <c r="F30" s="31"/>
      <c r="G30" s="30"/>
      <c r="H30" s="30"/>
      <c r="I30" s="30"/>
      <c r="J30" s="30"/>
      <c r="K30" s="28"/>
      <c r="L30" s="30"/>
      <c r="M30" s="30"/>
      <c r="N30" s="30"/>
      <c r="O30" s="30"/>
      <c r="P30" s="30"/>
      <c r="Q30" s="189"/>
      <c r="R30" s="30"/>
      <c r="S30" s="31"/>
      <c r="T30" s="31"/>
      <c r="U30" s="31"/>
      <c r="V30" s="459"/>
      <c r="W30" s="170">
        <f>AE35</f>
        <v>0</v>
      </c>
      <c r="X30" s="171" t="s">
        <v>22</v>
      </c>
      <c r="Y30" s="135">
        <f>AB31</f>
        <v>0</v>
      </c>
      <c r="Z30" s="77"/>
      <c r="AA30" s="100" t="s">
        <v>23</v>
      </c>
      <c r="AB30" s="79">
        <v>0</v>
      </c>
      <c r="AC30" s="79">
        <f>AB30*2</f>
        <v>0</v>
      </c>
      <c r="AD30" s="79"/>
      <c r="AE30" s="79">
        <f>AB30*15</f>
        <v>0</v>
      </c>
      <c r="AF30" s="79">
        <f>AC30*4+AE30*4</f>
        <v>0</v>
      </c>
    </row>
    <row r="31" spans="2:34" ht="27.95" customHeight="1">
      <c r="B31" s="98"/>
      <c r="C31" s="453"/>
      <c r="D31" s="31"/>
      <c r="E31" s="31"/>
      <c r="F31" s="31"/>
      <c r="G31" s="30"/>
      <c r="H31" s="30"/>
      <c r="I31" s="30"/>
      <c r="J31" s="30"/>
      <c r="K31" s="159"/>
      <c r="L31" s="30"/>
      <c r="M31" s="30"/>
      <c r="N31" s="29"/>
      <c r="O31" s="30"/>
      <c r="P31" s="30"/>
      <c r="Q31" s="30"/>
      <c r="R31" s="30"/>
      <c r="S31" s="31"/>
      <c r="T31" s="30"/>
      <c r="U31" s="30"/>
      <c r="V31" s="459"/>
      <c r="W31" s="172" t="s">
        <v>9</v>
      </c>
      <c r="X31" s="173" t="s">
        <v>24</v>
      </c>
      <c r="Y31" s="135">
        <f>AB32</f>
        <v>0</v>
      </c>
      <c r="Z31" s="78"/>
      <c r="AA31" s="103" t="s">
        <v>25</v>
      </c>
      <c r="AB31" s="79">
        <v>0</v>
      </c>
      <c r="AC31" s="104">
        <f>AB31*7</f>
        <v>0</v>
      </c>
      <c r="AD31" s="79">
        <f>AB31*5</f>
        <v>0</v>
      </c>
      <c r="AE31" s="79" t="s">
        <v>26</v>
      </c>
      <c r="AF31" s="105">
        <f>AC31*4+AD31*9</f>
        <v>0</v>
      </c>
    </row>
    <row r="32" spans="2:34" ht="27.95" customHeight="1">
      <c r="B32" s="98" t="s">
        <v>10</v>
      </c>
      <c r="C32" s="453"/>
      <c r="D32" s="106"/>
      <c r="E32" s="106"/>
      <c r="F32" s="30"/>
      <c r="G32" s="30"/>
      <c r="H32" s="106"/>
      <c r="I32" s="30"/>
      <c r="J32" s="191"/>
      <c r="K32" s="31"/>
      <c r="L32" s="30"/>
      <c r="M32" s="30"/>
      <c r="N32" s="208"/>
      <c r="O32" s="30"/>
      <c r="P32" s="30"/>
      <c r="Q32" s="106"/>
      <c r="R32" s="30"/>
      <c r="S32" s="30"/>
      <c r="T32" s="31"/>
      <c r="U32" s="30"/>
      <c r="V32" s="459"/>
      <c r="W32" s="170">
        <f>AD35</f>
        <v>0</v>
      </c>
      <c r="X32" s="173" t="s">
        <v>28</v>
      </c>
      <c r="Y32" s="135">
        <f>AB33</f>
        <v>0</v>
      </c>
      <c r="Z32" s="77"/>
      <c r="AA32" s="78" t="s">
        <v>29</v>
      </c>
      <c r="AB32" s="79">
        <v>0</v>
      </c>
      <c r="AC32" s="79">
        <f>AB32*1</f>
        <v>0</v>
      </c>
      <c r="AD32" s="79" t="s">
        <v>26</v>
      </c>
      <c r="AE32" s="79">
        <f>AB32*5</f>
        <v>0</v>
      </c>
      <c r="AF32" s="79">
        <f>AC32*4+AE32*4</f>
        <v>0</v>
      </c>
    </row>
    <row r="33" spans="2:32" ht="27.95" customHeight="1">
      <c r="B33" s="454" t="s">
        <v>38</v>
      </c>
      <c r="C33" s="453"/>
      <c r="D33" s="106"/>
      <c r="E33" s="106"/>
      <c r="F33" s="30"/>
      <c r="G33" s="30"/>
      <c r="H33" s="106"/>
      <c r="I33" s="30"/>
      <c r="J33" s="253"/>
      <c r="K33" s="31"/>
      <c r="L33" s="31"/>
      <c r="M33" s="30"/>
      <c r="N33" s="208"/>
      <c r="O33" s="30"/>
      <c r="P33" s="30"/>
      <c r="Q33" s="106"/>
      <c r="R33" s="30"/>
      <c r="S33" s="30"/>
      <c r="T33" s="208"/>
      <c r="U33" s="30"/>
      <c r="V33" s="459"/>
      <c r="W33" s="172" t="s">
        <v>11</v>
      </c>
      <c r="X33" s="173" t="s">
        <v>31</v>
      </c>
      <c r="Y33" s="135">
        <f>AB34</f>
        <v>0</v>
      </c>
      <c r="Z33" s="78"/>
      <c r="AA33" s="78" t="s">
        <v>32</v>
      </c>
      <c r="AB33" s="79">
        <v>0</v>
      </c>
      <c r="AC33" s="79"/>
      <c r="AD33" s="79">
        <f>AB33*5</f>
        <v>0</v>
      </c>
      <c r="AE33" s="79" t="s">
        <v>26</v>
      </c>
      <c r="AF33" s="79">
        <f>AD33*9</f>
        <v>0</v>
      </c>
    </row>
    <row r="34" spans="2:32" ht="27.95" customHeight="1">
      <c r="B34" s="454"/>
      <c r="C34" s="453"/>
      <c r="D34" s="106"/>
      <c r="E34" s="106"/>
      <c r="F34" s="30"/>
      <c r="G34" s="30"/>
      <c r="H34" s="106"/>
      <c r="I34" s="30"/>
      <c r="J34" s="31"/>
      <c r="K34" s="106"/>
      <c r="L34" s="31"/>
      <c r="M34" s="29"/>
      <c r="N34" s="208"/>
      <c r="O34" s="208"/>
      <c r="P34" s="30"/>
      <c r="Q34" s="106"/>
      <c r="R34" s="30"/>
      <c r="S34" s="31"/>
      <c r="T34" s="106"/>
      <c r="U34" s="30"/>
      <c r="V34" s="459"/>
      <c r="W34" s="170">
        <f>AC35</f>
        <v>0</v>
      </c>
      <c r="X34" s="174" t="s">
        <v>40</v>
      </c>
      <c r="Y34" s="135">
        <v>0</v>
      </c>
      <c r="Z34" s="77"/>
      <c r="AA34" s="78" t="s">
        <v>33</v>
      </c>
      <c r="AE34" s="78">
        <f>AB34*15</f>
        <v>0</v>
      </c>
    </row>
    <row r="35" spans="2:32" ht="27.95" customHeight="1">
      <c r="B35" s="108" t="s">
        <v>34</v>
      </c>
      <c r="C35" s="109"/>
      <c r="D35" s="106"/>
      <c r="E35" s="106"/>
      <c r="F35" s="30"/>
      <c r="G35" s="30"/>
      <c r="H35" s="106"/>
      <c r="I35" s="30"/>
      <c r="J35" s="31"/>
      <c r="K35" s="106"/>
      <c r="L35" s="30"/>
      <c r="M35" s="30"/>
      <c r="N35" s="106"/>
      <c r="O35" s="30"/>
      <c r="P35" s="30"/>
      <c r="Q35" s="106"/>
      <c r="R35" s="30"/>
      <c r="S35" s="30"/>
      <c r="T35" s="106"/>
      <c r="U35" s="30"/>
      <c r="V35" s="459"/>
      <c r="W35" s="172" t="s">
        <v>12</v>
      </c>
      <c r="X35" s="175"/>
      <c r="Y35" s="136"/>
      <c r="Z35" s="78"/>
      <c r="AC35" s="78">
        <f>SUM(AC30:AC34)</f>
        <v>0</v>
      </c>
      <c r="AD35" s="78">
        <f>SUM(AD30:AD34)</f>
        <v>0</v>
      </c>
      <c r="AE35" s="78">
        <f>SUM(AE30:AE34)</f>
        <v>0</v>
      </c>
      <c r="AF35" s="78">
        <f>AC35*4+AD35*9+AE35*4</f>
        <v>0</v>
      </c>
    </row>
    <row r="36" spans="2:32" ht="27.95" customHeight="1">
      <c r="B36" s="111"/>
      <c r="C36" s="112"/>
      <c r="D36" s="106"/>
      <c r="E36" s="106"/>
      <c r="F36" s="30"/>
      <c r="G36" s="30"/>
      <c r="H36" s="106"/>
      <c r="I36" s="30"/>
      <c r="J36" s="30"/>
      <c r="K36" s="106"/>
      <c r="L36" s="30"/>
      <c r="M36" s="30"/>
      <c r="N36" s="106"/>
      <c r="O36" s="30"/>
      <c r="P36" s="30"/>
      <c r="Q36" s="106"/>
      <c r="R36" s="30"/>
      <c r="S36" s="30"/>
      <c r="T36" s="106"/>
      <c r="U36" s="30"/>
      <c r="V36" s="460"/>
      <c r="W36" s="170">
        <f>(W30*4)+(W32*9)+(W34*4)</f>
        <v>0</v>
      </c>
      <c r="X36" s="176"/>
      <c r="Y36" s="136"/>
      <c r="Z36" s="77"/>
      <c r="AC36" s="113" t="e">
        <f>AC35*4/AF35</f>
        <v>#DIV/0!</v>
      </c>
      <c r="AD36" s="113" t="e">
        <f>AD35*9/AF35</f>
        <v>#DIV/0!</v>
      </c>
      <c r="AE36" s="113" t="e">
        <f>AE35*4/AF35</f>
        <v>#DIV/0!</v>
      </c>
    </row>
    <row r="37" spans="2:32" s="97" customFormat="1" ht="42">
      <c r="B37" s="94"/>
      <c r="C37" s="453"/>
      <c r="D37" s="95">
        <f>'108年7月菜單'!Q23</f>
        <v>0</v>
      </c>
      <c r="E37" s="95"/>
      <c r="F37" s="25" t="s">
        <v>15</v>
      </c>
      <c r="G37" s="95">
        <f>'108年7月菜單'!Q24</f>
        <v>0</v>
      </c>
      <c r="H37" s="95"/>
      <c r="I37" s="25" t="s">
        <v>15</v>
      </c>
      <c r="J37" s="95">
        <f>'108年7月菜單'!Q25</f>
        <v>0</v>
      </c>
      <c r="K37" s="95"/>
      <c r="L37" s="25" t="s">
        <v>15</v>
      </c>
      <c r="M37" s="95">
        <f>'108年7月菜單'!Q26</f>
        <v>0</v>
      </c>
      <c r="N37" s="95"/>
      <c r="O37" s="25" t="s">
        <v>15</v>
      </c>
      <c r="P37" s="95">
        <f>'108年7月菜單'!Q27</f>
        <v>0</v>
      </c>
      <c r="Q37" s="24"/>
      <c r="R37" s="25" t="s">
        <v>15</v>
      </c>
      <c r="S37" s="95">
        <f>'108年7月菜單'!Q28</f>
        <v>0</v>
      </c>
      <c r="T37" s="95"/>
      <c r="U37" s="25" t="s">
        <v>15</v>
      </c>
      <c r="V37" s="458"/>
      <c r="W37" s="168" t="s">
        <v>7</v>
      </c>
      <c r="X37" s="169" t="s">
        <v>50</v>
      </c>
      <c r="Y37" s="135">
        <f>AB38</f>
        <v>0</v>
      </c>
      <c r="Z37" s="78"/>
      <c r="AA37" s="78"/>
      <c r="AB37" s="79"/>
      <c r="AC37" s="78" t="s">
        <v>18</v>
      </c>
      <c r="AD37" s="78" t="s">
        <v>19</v>
      </c>
      <c r="AE37" s="78" t="s">
        <v>20</v>
      </c>
      <c r="AF37" s="78" t="s">
        <v>21</v>
      </c>
    </row>
    <row r="38" spans="2:32" ht="27.95" customHeight="1">
      <c r="B38" s="98" t="s">
        <v>8</v>
      </c>
      <c r="C38" s="453"/>
      <c r="D38" s="31"/>
      <c r="E38" s="28"/>
      <c r="F38" s="29"/>
      <c r="G38" s="30"/>
      <c r="H38" s="158"/>
      <c r="I38" s="30"/>
      <c r="J38" s="31"/>
      <c r="K38" s="30"/>
      <c r="L38" s="31"/>
      <c r="M38" s="30"/>
      <c r="N38" s="30"/>
      <c r="O38" s="30"/>
      <c r="P38" s="30"/>
      <c r="Q38" s="189"/>
      <c r="R38" s="30"/>
      <c r="S38" s="31"/>
      <c r="T38" s="159"/>
      <c r="U38" s="31"/>
      <c r="V38" s="459"/>
      <c r="W38" s="170">
        <f>AE43</f>
        <v>0</v>
      </c>
      <c r="X38" s="171" t="s">
        <v>51</v>
      </c>
      <c r="Y38" s="136">
        <f>AB39</f>
        <v>0</v>
      </c>
      <c r="Z38" s="77"/>
      <c r="AA38" s="100" t="s">
        <v>23</v>
      </c>
      <c r="AC38" s="79">
        <f>AB38*2</f>
        <v>0</v>
      </c>
      <c r="AD38" s="79"/>
      <c r="AE38" s="79">
        <f>AB38*15</f>
        <v>0</v>
      </c>
      <c r="AF38" s="79">
        <f>AC38*4+AE38*4</f>
        <v>0</v>
      </c>
    </row>
    <row r="39" spans="2:32" ht="27.95" customHeight="1">
      <c r="B39" s="98"/>
      <c r="C39" s="453"/>
      <c r="D39" s="31"/>
      <c r="E39" s="106"/>
      <c r="F39" s="30"/>
      <c r="G39" s="30"/>
      <c r="H39" s="30"/>
      <c r="I39" s="30"/>
      <c r="J39" s="31"/>
      <c r="K39" s="106"/>
      <c r="L39" s="31"/>
      <c r="M39" s="30"/>
      <c r="N39" s="30"/>
      <c r="O39" s="30"/>
      <c r="P39" s="30"/>
      <c r="Q39" s="31"/>
      <c r="R39" s="30"/>
      <c r="S39" s="31"/>
      <c r="T39" s="31"/>
      <c r="U39" s="31"/>
      <c r="V39" s="459"/>
      <c r="W39" s="172" t="s">
        <v>9</v>
      </c>
      <c r="X39" s="173" t="s">
        <v>52</v>
      </c>
      <c r="Y39" s="136">
        <f>AB40</f>
        <v>0</v>
      </c>
      <c r="Z39" s="78"/>
      <c r="AA39" s="103" t="s">
        <v>25</v>
      </c>
      <c r="AC39" s="104">
        <f>AB39*7</f>
        <v>0</v>
      </c>
      <c r="AD39" s="79">
        <f>AB39*5</f>
        <v>0</v>
      </c>
      <c r="AE39" s="79" t="s">
        <v>26</v>
      </c>
      <c r="AF39" s="105">
        <f>AC39*4+AD39*9</f>
        <v>0</v>
      </c>
    </row>
    <row r="40" spans="2:32" ht="27.95" customHeight="1">
      <c r="B40" s="98" t="s">
        <v>10</v>
      </c>
      <c r="C40" s="453"/>
      <c r="D40" s="31"/>
      <c r="E40" s="106"/>
      <c r="F40" s="30"/>
      <c r="G40" s="30"/>
      <c r="H40" s="106"/>
      <c r="I40" s="30"/>
      <c r="J40" s="31"/>
      <c r="K40" s="106"/>
      <c r="L40" s="31"/>
      <c r="M40" s="30"/>
      <c r="N40" s="106"/>
      <c r="O40" s="30"/>
      <c r="P40" s="30"/>
      <c r="Q40" s="31"/>
      <c r="R40" s="30"/>
      <c r="S40" s="31"/>
      <c r="T40" s="31"/>
      <c r="U40" s="31"/>
      <c r="V40" s="459"/>
      <c r="W40" s="170">
        <f>(Y38*5)+(Y40*5)</f>
        <v>0</v>
      </c>
      <c r="X40" s="173" t="s">
        <v>53</v>
      </c>
      <c r="Y40" s="136">
        <f>AB41</f>
        <v>0</v>
      </c>
      <c r="Z40" s="77"/>
      <c r="AA40" s="78" t="s">
        <v>29</v>
      </c>
      <c r="AC40" s="79">
        <f>AB40*1</f>
        <v>0</v>
      </c>
      <c r="AD40" s="79" t="s">
        <v>26</v>
      </c>
      <c r="AE40" s="79">
        <f>AB40*5</f>
        <v>0</v>
      </c>
      <c r="AF40" s="79">
        <f>AC40*4+AE40*4</f>
        <v>0</v>
      </c>
    </row>
    <row r="41" spans="2:32" ht="27.95" customHeight="1">
      <c r="B41" s="454" t="s">
        <v>30</v>
      </c>
      <c r="C41" s="453"/>
      <c r="D41" s="31"/>
      <c r="E41" s="106"/>
      <c r="F41" s="30"/>
      <c r="G41" s="30"/>
      <c r="H41" s="31"/>
      <c r="I41" s="30"/>
      <c r="J41" s="201"/>
      <c r="K41" s="106"/>
      <c r="L41" s="31"/>
      <c r="M41" s="30"/>
      <c r="N41" s="106"/>
      <c r="O41" s="30"/>
      <c r="P41" s="30"/>
      <c r="Q41" s="31"/>
      <c r="R41" s="30"/>
      <c r="S41" s="31"/>
      <c r="T41" s="31"/>
      <c r="U41" s="31"/>
      <c r="V41" s="459"/>
      <c r="W41" s="172" t="s">
        <v>11</v>
      </c>
      <c r="X41" s="173" t="s">
        <v>54</v>
      </c>
      <c r="Y41" s="136">
        <f>AB42</f>
        <v>0</v>
      </c>
      <c r="Z41" s="78"/>
      <c r="AA41" s="78" t="s">
        <v>32</v>
      </c>
      <c r="AC41" s="79"/>
      <c r="AD41" s="79">
        <f>AB41*5</f>
        <v>0</v>
      </c>
      <c r="AE41" s="79" t="s">
        <v>26</v>
      </c>
      <c r="AF41" s="79">
        <f>AD41*9</f>
        <v>0</v>
      </c>
    </row>
    <row r="42" spans="2:32" ht="27.95" customHeight="1">
      <c r="B42" s="454"/>
      <c r="C42" s="453"/>
      <c r="D42" s="31"/>
      <c r="E42" s="36"/>
      <c r="F42" s="29"/>
      <c r="G42" s="30"/>
      <c r="H42" s="106"/>
      <c r="I42" s="30"/>
      <c r="J42" s="201"/>
      <c r="K42" s="106"/>
      <c r="L42" s="30"/>
      <c r="M42" s="208"/>
      <c r="N42" s="213"/>
      <c r="O42" s="208"/>
      <c r="P42" s="30"/>
      <c r="Q42" s="106"/>
      <c r="R42" s="30"/>
      <c r="S42" s="201"/>
      <c r="T42" s="106"/>
      <c r="U42" s="31"/>
      <c r="V42" s="459"/>
      <c r="W42" s="170">
        <v>0</v>
      </c>
      <c r="X42" s="174" t="s">
        <v>55</v>
      </c>
      <c r="Y42" s="136">
        <v>0</v>
      </c>
      <c r="Z42" s="77"/>
      <c r="AA42" s="78" t="s">
        <v>33</v>
      </c>
      <c r="AE42" s="78">
        <f>AB42*15</f>
        <v>0</v>
      </c>
    </row>
    <row r="43" spans="2:32" ht="27.95" customHeight="1">
      <c r="B43" s="108" t="s">
        <v>34</v>
      </c>
      <c r="C43" s="109"/>
      <c r="D43" s="31"/>
      <c r="E43" s="106"/>
      <c r="F43" s="30"/>
      <c r="G43" s="30"/>
      <c r="H43" s="106"/>
      <c r="I43" s="30"/>
      <c r="J43" s="31"/>
      <c r="K43" s="106"/>
      <c r="L43" s="31"/>
      <c r="M43" s="200"/>
      <c r="N43" s="106"/>
      <c r="O43" s="30"/>
      <c r="P43" s="30"/>
      <c r="Q43" s="106"/>
      <c r="R43" s="30"/>
      <c r="S43" s="31"/>
      <c r="T43" s="106"/>
      <c r="U43" s="31"/>
      <c r="V43" s="459"/>
      <c r="W43" s="172" t="s">
        <v>12</v>
      </c>
      <c r="X43" s="175"/>
      <c r="Y43" s="136"/>
      <c r="Z43" s="78"/>
      <c r="AC43" s="78">
        <f>SUM(AC38:AC42)</f>
        <v>0</v>
      </c>
      <c r="AD43" s="78">
        <f>SUM(AD38:AD42)</f>
        <v>0</v>
      </c>
      <c r="AE43" s="78">
        <f>SUM(AE38:AE42)</f>
        <v>0</v>
      </c>
      <c r="AF43" s="78">
        <f>AC43*4+AD43*9+AE43*4</f>
        <v>0</v>
      </c>
    </row>
    <row r="44" spans="2:32" ht="27.95" customHeight="1" thickBot="1">
      <c r="B44" s="138"/>
      <c r="C44" s="112"/>
      <c r="D44" s="211"/>
      <c r="E44" s="139"/>
      <c r="F44" s="140"/>
      <c r="G44" s="140"/>
      <c r="H44" s="139"/>
      <c r="I44" s="140"/>
      <c r="J44" s="140"/>
      <c r="K44" s="139"/>
      <c r="L44" s="140"/>
      <c r="M44" s="140"/>
      <c r="N44" s="139"/>
      <c r="O44" s="140"/>
      <c r="P44" s="140"/>
      <c r="Q44" s="139"/>
      <c r="R44" s="140"/>
      <c r="S44" s="140"/>
      <c r="T44" s="139"/>
      <c r="U44" s="140"/>
      <c r="V44" s="460"/>
      <c r="W44" s="170">
        <v>0</v>
      </c>
      <c r="X44" s="179"/>
      <c r="Y44" s="142"/>
      <c r="Z44" s="77"/>
      <c r="AC44" s="113" t="e">
        <f>AC43*4/AF43</f>
        <v>#DIV/0!</v>
      </c>
      <c r="AD44" s="113" t="e">
        <f>AD43*9/AF43</f>
        <v>#DIV/0!</v>
      </c>
      <c r="AE44" s="113" t="e">
        <f>AE43*4/AF43</f>
        <v>#DIV/0!</v>
      </c>
    </row>
    <row r="45" spans="2:32" s="146" customFormat="1" ht="21.75" customHeight="1">
      <c r="B45" s="143"/>
      <c r="C45" s="78"/>
      <c r="D45" s="215"/>
      <c r="E45" s="144"/>
      <c r="F45" s="101"/>
      <c r="G45" s="101"/>
      <c r="H45" s="144"/>
      <c r="I45" s="101"/>
      <c r="J45" s="457"/>
      <c r="K45" s="457"/>
      <c r="L45" s="457"/>
      <c r="M45" s="457"/>
      <c r="N45" s="457"/>
      <c r="O45" s="457"/>
      <c r="P45" s="457"/>
      <c r="Q45" s="457"/>
      <c r="R45" s="457"/>
      <c r="S45" s="457"/>
      <c r="T45" s="457"/>
      <c r="U45" s="457"/>
      <c r="V45" s="457"/>
      <c r="W45" s="457"/>
      <c r="X45" s="457"/>
      <c r="Y45" s="457"/>
      <c r="Z45" s="145"/>
      <c r="AA45" s="127"/>
      <c r="AB45" s="121"/>
      <c r="AC45" s="127"/>
      <c r="AD45" s="127"/>
      <c r="AE45" s="127"/>
      <c r="AF45" s="127"/>
    </row>
    <row r="46" spans="2:32">
      <c r="B46" s="121"/>
      <c r="C46" s="146"/>
      <c r="D46" s="455"/>
      <c r="E46" s="455"/>
      <c r="F46" s="456"/>
      <c r="G46" s="456"/>
      <c r="H46" s="147"/>
      <c r="I46" s="78"/>
      <c r="J46" s="78"/>
      <c r="K46" s="147"/>
      <c r="L46" s="78"/>
      <c r="N46" s="147"/>
      <c r="O46" s="78"/>
      <c r="Q46" s="147"/>
      <c r="R46" s="78"/>
      <c r="T46" s="147"/>
      <c r="U46" s="78"/>
      <c r="V46" s="148"/>
      <c r="Y46" s="151"/>
    </row>
    <row r="47" spans="2:32">
      <c r="Y47" s="151"/>
    </row>
    <row r="48" spans="2:32">
      <c r="Y48" s="151"/>
    </row>
    <row r="49" spans="25:25">
      <c r="Y49" s="151"/>
    </row>
    <row r="50" spans="25:25">
      <c r="Y50" s="151"/>
    </row>
    <row r="51" spans="25:25">
      <c r="Y51" s="151"/>
    </row>
    <row r="52" spans="25:25">
      <c r="Y52" s="151"/>
    </row>
  </sheetData>
  <mergeCells count="19">
    <mergeCell ref="V37:V44"/>
    <mergeCell ref="J45:Y45"/>
    <mergeCell ref="B41:B42"/>
    <mergeCell ref="B25:B26"/>
    <mergeCell ref="V29:V36"/>
    <mergeCell ref="V21:V28"/>
    <mergeCell ref="D46:G46"/>
    <mergeCell ref="C29:C34"/>
    <mergeCell ref="C21:C26"/>
    <mergeCell ref="B33:B34"/>
    <mergeCell ref="C37:C42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19" type="noConversion"/>
  <pageMargins left="1.23" right="0.17" top="0.18" bottom="0.17" header="0.5" footer="0.23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0"/>
  <sheetViews>
    <sheetView view="pageBreakPreview" zoomScale="25" zoomScaleNormal="25" zoomScaleSheetLayoutView="25" workbookViewId="0">
      <selection activeCell="W6" sqref="W6:Z6"/>
    </sheetView>
  </sheetViews>
  <sheetFormatPr defaultColWidth="9" defaultRowHeight="16.5"/>
  <cols>
    <col min="1" max="3" width="25.625" style="235" customWidth="1"/>
    <col min="4" max="4" width="33" style="235" customWidth="1"/>
    <col min="5" max="7" width="25.625" style="235" customWidth="1"/>
    <col min="8" max="8" width="33.25" style="235" customWidth="1"/>
    <col min="9" max="11" width="25.625" style="235" customWidth="1"/>
    <col min="12" max="12" width="30.75" style="235" customWidth="1"/>
    <col min="13" max="15" width="25.625" style="235" customWidth="1"/>
    <col min="16" max="16" width="31.125" style="235" customWidth="1"/>
    <col min="17" max="19" width="25.625" style="235" customWidth="1"/>
    <col min="20" max="20" width="33" style="235" customWidth="1"/>
    <col min="21" max="21" width="12.625" style="235" customWidth="1"/>
    <col min="22" max="22" width="9" style="235" customWidth="1"/>
    <col min="23" max="23" width="18.25" style="235" customWidth="1"/>
    <col min="24" max="29" width="9" style="235"/>
    <col min="30" max="30" width="24.5" style="235" customWidth="1"/>
    <col min="31" max="16384" width="9" style="235"/>
  </cols>
  <sheetData>
    <row r="1" spans="1:32" ht="81.75" customHeight="1">
      <c r="A1" s="461" t="s">
        <v>305</v>
      </c>
      <c r="B1" s="440"/>
      <c r="C1" s="440"/>
      <c r="D1" s="440"/>
      <c r="E1" s="440"/>
      <c r="F1" s="440"/>
      <c r="G1" s="440"/>
      <c r="H1" s="440"/>
      <c r="I1" s="462"/>
      <c r="J1" s="462"/>
      <c r="K1" s="462"/>
      <c r="L1" s="462"/>
      <c r="M1" s="462"/>
      <c r="O1" s="437" t="s">
        <v>320</v>
      </c>
      <c r="P1" s="437"/>
      <c r="Q1" s="439"/>
      <c r="R1" s="439"/>
      <c r="U1" s="236"/>
      <c r="V1" s="236"/>
      <c r="W1" s="236"/>
      <c r="X1" s="236"/>
      <c r="Y1" s="236"/>
      <c r="Z1" s="236"/>
    </row>
    <row r="2" spans="1:32" ht="81.75" customHeight="1">
      <c r="A2" s="440"/>
      <c r="B2" s="440"/>
      <c r="C2" s="440"/>
      <c r="D2" s="440"/>
      <c r="E2" s="440"/>
      <c r="F2" s="440"/>
      <c r="G2" s="440"/>
      <c r="H2" s="440"/>
      <c r="I2" s="462"/>
      <c r="J2" s="462"/>
      <c r="K2" s="462"/>
      <c r="L2" s="462"/>
      <c r="M2" s="462"/>
      <c r="O2" s="484" t="s">
        <v>321</v>
      </c>
      <c r="P2" s="437"/>
      <c r="Q2" s="342"/>
      <c r="R2" s="342"/>
      <c r="U2" s="236"/>
      <c r="V2" s="294"/>
      <c r="W2" s="294"/>
      <c r="X2" s="294"/>
      <c r="Y2" s="294"/>
      <c r="Z2" s="294"/>
      <c r="AA2" s="237"/>
      <c r="AB2" s="237"/>
      <c r="AC2" s="237"/>
      <c r="AD2" s="237"/>
      <c r="AE2" s="237"/>
      <c r="AF2" s="237"/>
    </row>
    <row r="3" spans="1:32" ht="306.75" customHeight="1" thickBot="1">
      <c r="A3" s="441"/>
      <c r="B3" s="441"/>
      <c r="C3" s="441"/>
      <c r="D3" s="441"/>
      <c r="E3" s="441"/>
      <c r="F3" s="441"/>
      <c r="G3" s="441"/>
      <c r="H3" s="441"/>
      <c r="I3" s="463"/>
      <c r="J3" s="463"/>
      <c r="K3" s="463"/>
      <c r="L3" s="463"/>
      <c r="M3" s="463"/>
      <c r="O3" s="438"/>
      <c r="P3" s="438"/>
      <c r="Q3" s="237"/>
      <c r="R3" s="237"/>
      <c r="U3" s="236"/>
      <c r="V3" s="294"/>
      <c r="W3" s="294"/>
      <c r="X3" s="294"/>
      <c r="Y3" s="294"/>
      <c r="Z3" s="294"/>
      <c r="AA3" s="237"/>
      <c r="AB3" s="237"/>
      <c r="AC3" s="237"/>
      <c r="AD3" s="237"/>
      <c r="AE3" s="237"/>
      <c r="AF3" s="237"/>
    </row>
    <row r="4" spans="1:32" s="346" customFormat="1" ht="69.95" customHeight="1" thickBot="1">
      <c r="A4" s="471"/>
      <c r="B4" s="472"/>
      <c r="C4" s="472"/>
      <c r="D4" s="473"/>
      <c r="E4" s="471"/>
      <c r="F4" s="472"/>
      <c r="G4" s="472"/>
      <c r="H4" s="473"/>
      <c r="I4" s="471" t="s">
        <v>306</v>
      </c>
      <c r="J4" s="472"/>
      <c r="K4" s="472"/>
      <c r="L4" s="473"/>
      <c r="M4" s="471" t="s">
        <v>307</v>
      </c>
      <c r="N4" s="472"/>
      <c r="O4" s="472"/>
      <c r="P4" s="473"/>
      <c r="Q4" s="471" t="s">
        <v>308</v>
      </c>
      <c r="R4" s="472"/>
      <c r="S4" s="472"/>
      <c r="T4" s="473"/>
      <c r="U4" s="343"/>
      <c r="V4" s="344"/>
      <c r="W4" s="483"/>
      <c r="X4" s="483"/>
      <c r="Y4" s="483"/>
      <c r="Z4" s="483"/>
      <c r="AA4" s="477"/>
      <c r="AB4" s="477"/>
      <c r="AC4" s="477"/>
      <c r="AD4" s="477"/>
      <c r="AE4" s="345"/>
      <c r="AF4" s="345"/>
    </row>
    <row r="5" spans="1:32" s="354" customFormat="1" ht="80.099999999999994" customHeight="1">
      <c r="A5" s="474"/>
      <c r="B5" s="475"/>
      <c r="C5" s="475"/>
      <c r="D5" s="476"/>
      <c r="E5" s="464"/>
      <c r="F5" s="465"/>
      <c r="G5" s="465"/>
      <c r="H5" s="466"/>
      <c r="I5" s="474" t="s">
        <v>302</v>
      </c>
      <c r="J5" s="475"/>
      <c r="K5" s="475"/>
      <c r="L5" s="476"/>
      <c r="M5" s="474" t="s">
        <v>303</v>
      </c>
      <c r="N5" s="475"/>
      <c r="O5" s="475"/>
      <c r="P5" s="476"/>
      <c r="Q5" s="474" t="s">
        <v>304</v>
      </c>
      <c r="R5" s="475"/>
      <c r="S5" s="475"/>
      <c r="T5" s="476"/>
      <c r="U5" s="351"/>
      <c r="V5" s="352"/>
      <c r="W5" s="481"/>
      <c r="X5" s="481"/>
      <c r="Y5" s="481"/>
      <c r="Z5" s="481"/>
      <c r="AA5" s="478"/>
      <c r="AB5" s="478"/>
      <c r="AC5" s="478"/>
      <c r="AD5" s="478"/>
      <c r="AE5" s="353"/>
      <c r="AF5" s="353"/>
    </row>
    <row r="6" spans="1:32" s="354" customFormat="1" ht="80.099999999999994" customHeight="1">
      <c r="A6" s="464"/>
      <c r="B6" s="465"/>
      <c r="C6" s="465"/>
      <c r="D6" s="466"/>
      <c r="E6" s="479"/>
      <c r="F6" s="478"/>
      <c r="G6" s="478"/>
      <c r="H6" s="480"/>
      <c r="I6" s="464" t="s">
        <v>299</v>
      </c>
      <c r="J6" s="465"/>
      <c r="K6" s="465"/>
      <c r="L6" s="466"/>
      <c r="M6" s="464" t="s">
        <v>300</v>
      </c>
      <c r="N6" s="465"/>
      <c r="O6" s="465"/>
      <c r="P6" s="466"/>
      <c r="Q6" s="464" t="s">
        <v>301</v>
      </c>
      <c r="R6" s="465"/>
      <c r="S6" s="465"/>
      <c r="T6" s="466"/>
      <c r="U6" s="351"/>
      <c r="V6" s="352"/>
      <c r="W6" s="481"/>
      <c r="X6" s="481"/>
      <c r="Y6" s="481"/>
      <c r="Z6" s="481"/>
      <c r="AA6" s="478"/>
      <c r="AB6" s="478"/>
      <c r="AC6" s="478"/>
      <c r="AD6" s="478"/>
      <c r="AE6" s="353"/>
      <c r="AF6" s="353"/>
    </row>
    <row r="7" spans="1:32" s="354" customFormat="1" ht="80.099999999999994" customHeight="1">
      <c r="A7" s="464"/>
      <c r="B7" s="465"/>
      <c r="C7" s="465"/>
      <c r="D7" s="466"/>
      <c r="E7" s="479"/>
      <c r="F7" s="478"/>
      <c r="G7" s="478"/>
      <c r="H7" s="480"/>
      <c r="I7" s="464" t="s">
        <v>263</v>
      </c>
      <c r="J7" s="465"/>
      <c r="K7" s="465"/>
      <c r="L7" s="466"/>
      <c r="M7" s="464" t="s">
        <v>264</v>
      </c>
      <c r="N7" s="465"/>
      <c r="O7" s="465"/>
      <c r="P7" s="466"/>
      <c r="Q7" s="464" t="s">
        <v>148</v>
      </c>
      <c r="R7" s="465"/>
      <c r="S7" s="465"/>
      <c r="T7" s="466"/>
      <c r="U7" s="351"/>
      <c r="V7" s="352"/>
      <c r="W7" s="481"/>
      <c r="X7" s="481"/>
      <c r="Y7" s="481"/>
      <c r="Z7" s="481"/>
      <c r="AA7" s="478"/>
      <c r="AB7" s="478"/>
      <c r="AC7" s="478"/>
      <c r="AD7" s="478"/>
      <c r="AE7" s="353"/>
      <c r="AF7" s="353"/>
    </row>
    <row r="8" spans="1:32" s="354" customFormat="1" ht="80.099999999999994" customHeight="1">
      <c r="A8" s="464"/>
      <c r="B8" s="465"/>
      <c r="C8" s="465"/>
      <c r="D8" s="466"/>
      <c r="E8" s="479"/>
      <c r="F8" s="478"/>
      <c r="G8" s="478"/>
      <c r="H8" s="480"/>
      <c r="I8" s="464" t="s">
        <v>265</v>
      </c>
      <c r="J8" s="465"/>
      <c r="K8" s="465"/>
      <c r="L8" s="466"/>
      <c r="M8" s="464" t="s">
        <v>266</v>
      </c>
      <c r="N8" s="465"/>
      <c r="O8" s="465"/>
      <c r="P8" s="466"/>
      <c r="Q8" s="464" t="s">
        <v>267</v>
      </c>
      <c r="R8" s="465"/>
      <c r="S8" s="465"/>
      <c r="T8" s="466"/>
      <c r="U8" s="351"/>
      <c r="V8" s="352"/>
      <c r="W8" s="482"/>
      <c r="X8" s="482"/>
      <c r="Y8" s="482"/>
      <c r="Z8" s="482"/>
      <c r="AA8" s="478"/>
      <c r="AB8" s="478"/>
      <c r="AC8" s="478"/>
      <c r="AD8" s="478"/>
      <c r="AE8" s="353"/>
      <c r="AF8" s="353"/>
    </row>
    <row r="9" spans="1:32" s="354" customFormat="1" ht="80.099999999999994" customHeight="1">
      <c r="A9" s="479"/>
      <c r="B9" s="478"/>
      <c r="C9" s="478"/>
      <c r="D9" s="480"/>
      <c r="E9" s="479"/>
      <c r="F9" s="478"/>
      <c r="G9" s="478"/>
      <c r="H9" s="480"/>
      <c r="I9" s="464" t="s">
        <v>116</v>
      </c>
      <c r="J9" s="465"/>
      <c r="K9" s="465"/>
      <c r="L9" s="466"/>
      <c r="M9" s="464" t="s">
        <v>268</v>
      </c>
      <c r="N9" s="465"/>
      <c r="O9" s="465"/>
      <c r="P9" s="466"/>
      <c r="Q9" s="464" t="s">
        <v>269</v>
      </c>
      <c r="R9" s="465"/>
      <c r="S9" s="465"/>
      <c r="T9" s="466"/>
      <c r="U9" s="351"/>
      <c r="V9" s="352"/>
      <c r="W9" s="481"/>
      <c r="X9" s="481"/>
      <c r="Y9" s="481"/>
      <c r="Z9" s="481"/>
      <c r="AA9" s="478"/>
      <c r="AB9" s="478"/>
      <c r="AC9" s="478"/>
      <c r="AD9" s="478"/>
      <c r="AE9" s="353"/>
      <c r="AF9" s="353"/>
    </row>
    <row r="10" spans="1:32" s="354" customFormat="1" ht="80.099999999999994" customHeight="1" thickBot="1">
      <c r="A10" s="467"/>
      <c r="B10" s="468"/>
      <c r="C10" s="468"/>
      <c r="D10" s="469"/>
      <c r="E10" s="467"/>
      <c r="F10" s="468"/>
      <c r="G10" s="468"/>
      <c r="H10" s="469"/>
      <c r="I10" s="467" t="s">
        <v>270</v>
      </c>
      <c r="J10" s="468"/>
      <c r="K10" s="468"/>
      <c r="L10" s="469"/>
      <c r="M10" s="464" t="s">
        <v>271</v>
      </c>
      <c r="N10" s="465"/>
      <c r="O10" s="465"/>
      <c r="P10" s="466"/>
      <c r="Q10" s="464" t="s">
        <v>204</v>
      </c>
      <c r="R10" s="465"/>
      <c r="S10" s="465"/>
      <c r="T10" s="466"/>
      <c r="U10" s="351"/>
      <c r="V10" s="352"/>
      <c r="W10" s="352"/>
      <c r="X10" s="352"/>
      <c r="Y10" s="352"/>
      <c r="Z10" s="352"/>
      <c r="AA10" s="353"/>
      <c r="AB10" s="353"/>
      <c r="AC10" s="353"/>
      <c r="AD10" s="353"/>
      <c r="AE10" s="353"/>
      <c r="AF10" s="353"/>
    </row>
    <row r="11" spans="1:32" s="272" customFormat="1" ht="25.5" customHeight="1">
      <c r="A11" s="268" t="s">
        <v>242</v>
      </c>
      <c r="B11" s="269">
        <f>第一週明細!W12</f>
        <v>0</v>
      </c>
      <c r="C11" s="269" t="s">
        <v>9</v>
      </c>
      <c r="D11" s="270">
        <f>第一週明細!W8</f>
        <v>0</v>
      </c>
      <c r="E11" s="255" t="s">
        <v>243</v>
      </c>
      <c r="F11" s="257">
        <f>第一週明細!W20</f>
        <v>0</v>
      </c>
      <c r="G11" s="257" t="s">
        <v>9</v>
      </c>
      <c r="H11" s="271">
        <f>第一週明細!W16</f>
        <v>0</v>
      </c>
      <c r="I11" s="255" t="s">
        <v>243</v>
      </c>
      <c r="J11" s="256">
        <f>第一週明細!W28</f>
        <v>746.9</v>
      </c>
      <c r="K11" s="257" t="s">
        <v>9</v>
      </c>
      <c r="L11" s="258">
        <f>第一週明細!W24</f>
        <v>26.5</v>
      </c>
      <c r="M11" s="255" t="s">
        <v>243</v>
      </c>
      <c r="N11" s="256">
        <f>第一週明細!W36</f>
        <v>757.8</v>
      </c>
      <c r="O11" s="257" t="s">
        <v>9</v>
      </c>
      <c r="P11" s="258">
        <f>第一週明細!W32</f>
        <v>25</v>
      </c>
      <c r="Q11" s="255" t="s">
        <v>243</v>
      </c>
      <c r="R11" s="256">
        <f>第一週明細!W44</f>
        <v>708.7</v>
      </c>
      <c r="S11" s="257" t="s">
        <v>9</v>
      </c>
      <c r="T11" s="258">
        <f>第一週明細!W40</f>
        <v>23.5</v>
      </c>
      <c r="U11" s="267"/>
      <c r="V11" s="296"/>
      <c r="W11" s="296"/>
      <c r="X11" s="296"/>
      <c r="Y11" s="296"/>
      <c r="Z11" s="296"/>
      <c r="AA11" s="298"/>
      <c r="AB11" s="298"/>
      <c r="AC11" s="298"/>
      <c r="AD11" s="298"/>
      <c r="AE11" s="298"/>
      <c r="AF11" s="298"/>
    </row>
    <row r="12" spans="1:32" s="272" customFormat="1" ht="30.75" customHeight="1" thickBot="1">
      <c r="A12" s="259" t="s">
        <v>7</v>
      </c>
      <c r="B12" s="260">
        <f>第一週明細!W6</f>
        <v>0</v>
      </c>
      <c r="C12" s="260" t="s">
        <v>11</v>
      </c>
      <c r="D12" s="261">
        <f>第一週明細!W10</f>
        <v>0</v>
      </c>
      <c r="E12" s="259" t="s">
        <v>244</v>
      </c>
      <c r="F12" s="260">
        <f>第一週明細!W14</f>
        <v>0</v>
      </c>
      <c r="G12" s="260" t="s">
        <v>245</v>
      </c>
      <c r="H12" s="261">
        <f>第一週明細!W18</f>
        <v>0</v>
      </c>
      <c r="I12" s="259" t="s">
        <v>244</v>
      </c>
      <c r="J12" s="260">
        <f>第一週明細!W22</f>
        <v>95.5</v>
      </c>
      <c r="K12" s="260" t="s">
        <v>11</v>
      </c>
      <c r="L12" s="261">
        <f>第一週明細!W26</f>
        <v>31.6</v>
      </c>
      <c r="M12" s="259" t="s">
        <v>244</v>
      </c>
      <c r="N12" s="260">
        <f>第一週明細!W30</f>
        <v>101.5</v>
      </c>
      <c r="O12" s="260" t="s">
        <v>11</v>
      </c>
      <c r="P12" s="261">
        <f>第一週明細!W34</f>
        <v>31.7</v>
      </c>
      <c r="Q12" s="259" t="s">
        <v>244</v>
      </c>
      <c r="R12" s="260">
        <f>第一週明細!W38</f>
        <v>95.5</v>
      </c>
      <c r="S12" s="260" t="s">
        <v>11</v>
      </c>
      <c r="T12" s="261">
        <f>第一週明細!W42</f>
        <v>28.800000000000004</v>
      </c>
      <c r="U12" s="267"/>
      <c r="V12" s="296"/>
      <c r="W12" s="382"/>
      <c r="X12" s="382"/>
      <c r="Y12" s="382"/>
      <c r="Z12" s="382"/>
      <c r="AA12" s="298"/>
      <c r="AB12" s="298"/>
      <c r="AC12" s="298"/>
      <c r="AD12" s="298"/>
      <c r="AE12" s="298"/>
      <c r="AF12" s="298"/>
    </row>
    <row r="13" spans="1:32" s="350" customFormat="1" ht="69.95" customHeight="1" thickBot="1">
      <c r="A13" s="471" t="s">
        <v>311</v>
      </c>
      <c r="B13" s="472"/>
      <c r="C13" s="472"/>
      <c r="D13" s="473"/>
      <c r="E13" s="471" t="s">
        <v>312</v>
      </c>
      <c r="F13" s="472"/>
      <c r="G13" s="472"/>
      <c r="H13" s="473"/>
      <c r="I13" s="471" t="s">
        <v>313</v>
      </c>
      <c r="J13" s="472"/>
      <c r="K13" s="472"/>
      <c r="L13" s="473"/>
      <c r="M13" s="471" t="s">
        <v>314</v>
      </c>
      <c r="N13" s="472"/>
      <c r="O13" s="472"/>
      <c r="P13" s="473"/>
      <c r="Q13" s="471" t="s">
        <v>315</v>
      </c>
      <c r="R13" s="472"/>
      <c r="S13" s="472"/>
      <c r="T13" s="473"/>
      <c r="U13" s="347"/>
      <c r="V13" s="348"/>
      <c r="W13" s="477"/>
      <c r="X13" s="477"/>
      <c r="Y13" s="477"/>
      <c r="Z13" s="477"/>
      <c r="AA13" s="349"/>
      <c r="AB13" s="349"/>
      <c r="AC13" s="349"/>
      <c r="AD13" s="349"/>
      <c r="AE13" s="349"/>
      <c r="AF13" s="349" t="s">
        <v>316</v>
      </c>
    </row>
    <row r="14" spans="1:32" s="354" customFormat="1" ht="80.099999999999994" customHeight="1">
      <c r="A14" s="474" t="s">
        <v>302</v>
      </c>
      <c r="B14" s="475"/>
      <c r="C14" s="475"/>
      <c r="D14" s="476"/>
      <c r="E14" s="474" t="s">
        <v>317</v>
      </c>
      <c r="F14" s="475"/>
      <c r="G14" s="475"/>
      <c r="H14" s="476"/>
      <c r="I14" s="474" t="s">
        <v>302</v>
      </c>
      <c r="J14" s="475"/>
      <c r="K14" s="475"/>
      <c r="L14" s="476"/>
      <c r="M14" s="474" t="s">
        <v>303</v>
      </c>
      <c r="N14" s="475"/>
      <c r="O14" s="475"/>
      <c r="P14" s="476"/>
      <c r="Q14" s="464" t="s">
        <v>318</v>
      </c>
      <c r="R14" s="465"/>
      <c r="S14" s="465"/>
      <c r="T14" s="466"/>
      <c r="U14" s="351"/>
      <c r="V14" s="352"/>
      <c r="W14" s="465"/>
      <c r="X14" s="465"/>
      <c r="Y14" s="465"/>
      <c r="Z14" s="465"/>
      <c r="AA14" s="353"/>
      <c r="AB14" s="353"/>
      <c r="AC14" s="353"/>
      <c r="AD14" s="353"/>
      <c r="AE14" s="353"/>
      <c r="AF14" s="353"/>
    </row>
    <row r="15" spans="1:32" s="354" customFormat="1" ht="80.099999999999994" customHeight="1">
      <c r="A15" s="464" t="s">
        <v>272</v>
      </c>
      <c r="B15" s="465"/>
      <c r="C15" s="465"/>
      <c r="D15" s="466"/>
      <c r="E15" s="464" t="s">
        <v>273</v>
      </c>
      <c r="F15" s="465"/>
      <c r="G15" s="465"/>
      <c r="H15" s="466"/>
      <c r="I15" s="464" t="s">
        <v>274</v>
      </c>
      <c r="J15" s="465"/>
      <c r="K15" s="465"/>
      <c r="L15" s="466"/>
      <c r="M15" s="464" t="s">
        <v>133</v>
      </c>
      <c r="N15" s="465"/>
      <c r="O15" s="465"/>
      <c r="P15" s="466"/>
      <c r="Q15" s="464" t="s">
        <v>275</v>
      </c>
      <c r="R15" s="465"/>
      <c r="S15" s="465"/>
      <c r="T15" s="466"/>
      <c r="U15" s="351"/>
      <c r="V15" s="352"/>
      <c r="W15" s="465"/>
      <c r="X15" s="465"/>
      <c r="Y15" s="465"/>
      <c r="Z15" s="465"/>
      <c r="AA15" s="353"/>
      <c r="AB15" s="353"/>
      <c r="AC15" s="353"/>
      <c r="AD15" s="353"/>
      <c r="AE15" s="353"/>
      <c r="AF15" s="353"/>
    </row>
    <row r="16" spans="1:32" s="354" customFormat="1" ht="80.099999999999994" customHeight="1">
      <c r="A16" s="464" t="s">
        <v>276</v>
      </c>
      <c r="B16" s="465"/>
      <c r="C16" s="465"/>
      <c r="D16" s="466"/>
      <c r="E16" s="464" t="s">
        <v>277</v>
      </c>
      <c r="F16" s="465"/>
      <c r="G16" s="465"/>
      <c r="H16" s="466"/>
      <c r="I16" s="464" t="s">
        <v>278</v>
      </c>
      <c r="J16" s="465"/>
      <c r="K16" s="465"/>
      <c r="L16" s="466"/>
      <c r="M16" s="464" t="s">
        <v>279</v>
      </c>
      <c r="N16" s="465"/>
      <c r="O16" s="465"/>
      <c r="P16" s="466"/>
      <c r="Q16" s="464" t="s">
        <v>280</v>
      </c>
      <c r="R16" s="465"/>
      <c r="S16" s="465"/>
      <c r="T16" s="466"/>
      <c r="U16" s="351"/>
      <c r="V16" s="352"/>
      <c r="W16" s="465"/>
      <c r="X16" s="465"/>
      <c r="Y16" s="465"/>
      <c r="Z16" s="465"/>
      <c r="AA16" s="353"/>
      <c r="AB16" s="353"/>
      <c r="AC16" s="353"/>
      <c r="AD16" s="353"/>
      <c r="AE16" s="353"/>
      <c r="AF16" s="353"/>
    </row>
    <row r="17" spans="1:32" s="354" customFormat="1" ht="80.099999999999994" customHeight="1">
      <c r="A17" s="464" t="s">
        <v>193</v>
      </c>
      <c r="B17" s="465"/>
      <c r="C17" s="465"/>
      <c r="D17" s="466"/>
      <c r="E17" s="464" t="s">
        <v>281</v>
      </c>
      <c r="F17" s="465"/>
      <c r="G17" s="465"/>
      <c r="H17" s="466"/>
      <c r="I17" s="464" t="s">
        <v>282</v>
      </c>
      <c r="J17" s="465"/>
      <c r="K17" s="465"/>
      <c r="L17" s="466"/>
      <c r="M17" s="464" t="s">
        <v>283</v>
      </c>
      <c r="N17" s="465"/>
      <c r="O17" s="465"/>
      <c r="P17" s="466"/>
      <c r="Q17" s="464" t="s">
        <v>284</v>
      </c>
      <c r="R17" s="465"/>
      <c r="S17" s="465"/>
      <c r="T17" s="466"/>
      <c r="U17" s="351"/>
      <c r="V17" s="352"/>
      <c r="W17" s="465"/>
      <c r="X17" s="465"/>
      <c r="Y17" s="465"/>
      <c r="Z17" s="465"/>
      <c r="AA17" s="353"/>
      <c r="AB17" s="353"/>
      <c r="AC17" s="353"/>
      <c r="AD17" s="353"/>
      <c r="AE17" s="353"/>
      <c r="AF17" s="353"/>
    </row>
    <row r="18" spans="1:32" s="354" customFormat="1" ht="80.099999999999994" customHeight="1">
      <c r="A18" s="464" t="s">
        <v>285</v>
      </c>
      <c r="B18" s="465"/>
      <c r="C18" s="465"/>
      <c r="D18" s="466"/>
      <c r="E18" s="464" t="s">
        <v>286</v>
      </c>
      <c r="F18" s="465"/>
      <c r="G18" s="465"/>
      <c r="H18" s="466"/>
      <c r="I18" s="464" t="s">
        <v>287</v>
      </c>
      <c r="J18" s="465"/>
      <c r="K18" s="465"/>
      <c r="L18" s="466"/>
      <c r="M18" s="464" t="s">
        <v>269</v>
      </c>
      <c r="N18" s="465"/>
      <c r="O18" s="465"/>
      <c r="P18" s="466"/>
      <c r="Q18" s="464" t="s">
        <v>116</v>
      </c>
      <c r="R18" s="465"/>
      <c r="S18" s="465"/>
      <c r="T18" s="466"/>
      <c r="U18" s="351"/>
      <c r="V18" s="352"/>
      <c r="W18" s="352"/>
      <c r="X18" s="352"/>
      <c r="Y18" s="352"/>
      <c r="Z18" s="352"/>
      <c r="AA18" s="353"/>
      <c r="AB18" s="353"/>
      <c r="AC18" s="353"/>
      <c r="AD18" s="353"/>
      <c r="AE18" s="353"/>
      <c r="AF18" s="353"/>
    </row>
    <row r="19" spans="1:32" s="354" customFormat="1" ht="80.099999999999994" customHeight="1" thickBot="1">
      <c r="A19" s="467" t="s">
        <v>130</v>
      </c>
      <c r="B19" s="468"/>
      <c r="C19" s="468"/>
      <c r="D19" s="469"/>
      <c r="E19" s="464" t="s">
        <v>288</v>
      </c>
      <c r="F19" s="465"/>
      <c r="G19" s="465"/>
      <c r="H19" s="466"/>
      <c r="I19" s="467" t="s">
        <v>289</v>
      </c>
      <c r="J19" s="468"/>
      <c r="K19" s="468"/>
      <c r="L19" s="469"/>
      <c r="M19" s="467" t="s">
        <v>135</v>
      </c>
      <c r="N19" s="468"/>
      <c r="O19" s="468"/>
      <c r="P19" s="469"/>
      <c r="Q19" s="467" t="s">
        <v>290</v>
      </c>
      <c r="R19" s="468"/>
      <c r="S19" s="468"/>
      <c r="T19" s="469"/>
      <c r="U19" s="351"/>
      <c r="V19" s="352"/>
      <c r="W19" s="352"/>
      <c r="X19" s="352"/>
      <c r="Y19" s="352"/>
      <c r="Z19" s="352"/>
      <c r="AA19" s="353"/>
      <c r="AB19" s="353"/>
      <c r="AC19" s="353"/>
      <c r="AD19" s="353"/>
      <c r="AE19" s="353"/>
      <c r="AF19" s="353"/>
    </row>
    <row r="20" spans="1:32" s="272" customFormat="1" ht="30.75" customHeight="1">
      <c r="A20" s="268" t="s">
        <v>243</v>
      </c>
      <c r="B20" s="269">
        <f>第二週明細!W12</f>
        <v>730.6</v>
      </c>
      <c r="C20" s="269" t="s">
        <v>9</v>
      </c>
      <c r="D20" s="270">
        <f>第二週明細!W8</f>
        <v>25</v>
      </c>
      <c r="E20" s="274" t="s">
        <v>243</v>
      </c>
      <c r="F20" s="263">
        <f>第二週明細!W20</f>
        <v>717.1</v>
      </c>
      <c r="G20" s="263" t="s">
        <v>9</v>
      </c>
      <c r="H20" s="264">
        <f>第二週明細!W16</f>
        <v>23</v>
      </c>
      <c r="I20" s="262" t="s">
        <v>243</v>
      </c>
      <c r="J20" s="263">
        <f>第二週明細!W28</f>
        <v>757.2</v>
      </c>
      <c r="K20" s="263" t="s">
        <v>9</v>
      </c>
      <c r="L20" s="264">
        <f>第二週明細!W24</f>
        <v>28</v>
      </c>
      <c r="M20" s="262" t="s">
        <v>243</v>
      </c>
      <c r="N20" s="263">
        <f>第二週明細!W36</f>
        <v>758.8</v>
      </c>
      <c r="O20" s="263" t="s">
        <v>9</v>
      </c>
      <c r="P20" s="264">
        <f>第二週明細!W32</f>
        <v>26</v>
      </c>
      <c r="Q20" s="262" t="s">
        <v>243</v>
      </c>
      <c r="R20" s="263">
        <f>第二週明細!W44</f>
        <v>721.8</v>
      </c>
      <c r="S20" s="263" t="s">
        <v>9</v>
      </c>
      <c r="T20" s="264">
        <f>第二週明細!W40</f>
        <v>23</v>
      </c>
      <c r="U20" s="267"/>
      <c r="V20" s="296"/>
      <c r="W20" s="296"/>
      <c r="X20" s="296"/>
      <c r="Y20" s="296"/>
      <c r="Z20" s="296"/>
      <c r="AA20" s="298"/>
      <c r="AB20" s="298"/>
      <c r="AC20" s="298"/>
      <c r="AD20" s="298"/>
      <c r="AE20" s="298"/>
      <c r="AF20" s="298"/>
    </row>
    <row r="21" spans="1:32" s="272" customFormat="1" ht="28.5" customHeight="1" thickBot="1">
      <c r="A21" s="275" t="s">
        <v>244</v>
      </c>
      <c r="B21" s="261">
        <f>第二週明細!W6</f>
        <v>95.5</v>
      </c>
      <c r="C21" s="260" t="s">
        <v>11</v>
      </c>
      <c r="D21" s="261">
        <v>8</v>
      </c>
      <c r="E21" s="276" t="s">
        <v>244</v>
      </c>
      <c r="F21" s="265">
        <f>第二週明細!W14</f>
        <v>95.5</v>
      </c>
      <c r="G21" s="265" t="s">
        <v>11</v>
      </c>
      <c r="H21" s="266">
        <f>第二週明細!W18</f>
        <v>30.9</v>
      </c>
      <c r="I21" s="276" t="s">
        <v>244</v>
      </c>
      <c r="J21" s="265">
        <f>第二週明細!W22</f>
        <v>93.5</v>
      </c>
      <c r="K21" s="265" t="s">
        <v>11</v>
      </c>
      <c r="L21" s="265">
        <f>第二週明細!W26</f>
        <v>32.799999999999997</v>
      </c>
      <c r="M21" s="265" t="s">
        <v>244</v>
      </c>
      <c r="N21" s="265">
        <f>第二週明細!W30</f>
        <v>98.5</v>
      </c>
      <c r="O21" s="265" t="s">
        <v>11</v>
      </c>
      <c r="P21" s="266">
        <f>第二週明細!W34</f>
        <v>32.700000000000003</v>
      </c>
      <c r="Q21" s="276" t="s">
        <v>244</v>
      </c>
      <c r="R21" s="265">
        <f>第二週明細!W38</f>
        <v>100</v>
      </c>
      <c r="S21" s="265" t="s">
        <v>11</v>
      </c>
      <c r="T21" s="266">
        <f>第二週明細!W42</f>
        <v>28.700000000000003</v>
      </c>
      <c r="U21" s="267"/>
      <c r="V21" s="296"/>
      <c r="W21" s="296"/>
      <c r="X21" s="296"/>
      <c r="Y21" s="296"/>
      <c r="Z21" s="296"/>
      <c r="AA21" s="298"/>
      <c r="AB21" s="298"/>
      <c r="AC21" s="298"/>
      <c r="AD21" s="298"/>
      <c r="AE21" s="298"/>
      <c r="AF21" s="298"/>
    </row>
    <row r="22" spans="1:32" s="350" customFormat="1" ht="69.95" customHeight="1" thickBot="1">
      <c r="A22" s="471" t="s">
        <v>309</v>
      </c>
      <c r="B22" s="472"/>
      <c r="C22" s="472"/>
      <c r="D22" s="473"/>
      <c r="E22" s="471" t="s">
        <v>310</v>
      </c>
      <c r="F22" s="472"/>
      <c r="G22" s="472"/>
      <c r="H22" s="473"/>
      <c r="I22" s="471"/>
      <c r="J22" s="472"/>
      <c r="K22" s="472"/>
      <c r="L22" s="473"/>
      <c r="M22" s="471"/>
      <c r="N22" s="472"/>
      <c r="O22" s="472"/>
      <c r="P22" s="473"/>
      <c r="Q22" s="471"/>
      <c r="R22" s="472"/>
      <c r="S22" s="472"/>
      <c r="T22" s="473"/>
      <c r="U22" s="347"/>
      <c r="V22" s="348"/>
      <c r="W22" s="348"/>
      <c r="X22" s="348"/>
      <c r="Y22" s="348"/>
      <c r="Z22" s="348"/>
      <c r="AA22" s="349"/>
      <c r="AB22" s="349"/>
      <c r="AC22" s="349"/>
      <c r="AD22" s="349"/>
      <c r="AE22" s="349"/>
      <c r="AF22" s="349"/>
    </row>
    <row r="23" spans="1:32" s="354" customFormat="1" ht="80.099999999999994" customHeight="1">
      <c r="A23" s="474" t="s">
        <v>302</v>
      </c>
      <c r="B23" s="475"/>
      <c r="C23" s="475"/>
      <c r="D23" s="476"/>
      <c r="E23" s="464" t="s">
        <v>319</v>
      </c>
      <c r="F23" s="465"/>
      <c r="G23" s="465"/>
      <c r="H23" s="466"/>
      <c r="I23" s="474"/>
      <c r="J23" s="475"/>
      <c r="K23" s="475"/>
      <c r="L23" s="475"/>
      <c r="M23" s="475"/>
      <c r="N23" s="475"/>
      <c r="O23" s="475"/>
      <c r="P23" s="475"/>
      <c r="Q23" s="475"/>
      <c r="R23" s="475"/>
      <c r="S23" s="475"/>
      <c r="T23" s="476"/>
      <c r="U23" s="351"/>
      <c r="V23" s="352"/>
      <c r="W23" s="352"/>
      <c r="X23" s="352"/>
      <c r="Y23" s="465"/>
      <c r="Z23" s="465"/>
      <c r="AA23" s="465"/>
      <c r="AB23" s="465"/>
      <c r="AC23" s="353"/>
      <c r="AD23" s="353"/>
      <c r="AE23" s="353"/>
      <c r="AF23" s="353"/>
    </row>
    <row r="24" spans="1:32" s="354" customFormat="1" ht="80.099999999999994" customHeight="1">
      <c r="A24" s="464" t="s">
        <v>291</v>
      </c>
      <c r="B24" s="465"/>
      <c r="C24" s="465"/>
      <c r="D24" s="466"/>
      <c r="E24" s="464" t="s">
        <v>292</v>
      </c>
      <c r="F24" s="465"/>
      <c r="G24" s="465"/>
      <c r="H24" s="466"/>
      <c r="I24" s="464"/>
      <c r="J24" s="465"/>
      <c r="K24" s="465"/>
      <c r="L24" s="465"/>
      <c r="M24" s="465"/>
      <c r="N24" s="465"/>
      <c r="O24" s="465"/>
      <c r="P24" s="465"/>
      <c r="Q24" s="465"/>
      <c r="R24" s="465"/>
      <c r="S24" s="465"/>
      <c r="T24" s="466"/>
      <c r="U24" s="351"/>
      <c r="V24" s="352"/>
      <c r="W24" s="352"/>
      <c r="X24" s="352"/>
      <c r="Y24" s="465"/>
      <c r="Z24" s="465"/>
      <c r="AA24" s="465"/>
      <c r="AB24" s="465"/>
      <c r="AC24" s="353"/>
      <c r="AD24" s="353"/>
      <c r="AE24" s="353"/>
      <c r="AF24" s="353"/>
    </row>
    <row r="25" spans="1:32" s="354" customFormat="1" ht="80.099999999999994" customHeight="1">
      <c r="A25" s="464" t="s">
        <v>293</v>
      </c>
      <c r="B25" s="465"/>
      <c r="C25" s="465"/>
      <c r="D25" s="466"/>
      <c r="E25" s="464" t="s">
        <v>158</v>
      </c>
      <c r="F25" s="465"/>
      <c r="G25" s="465"/>
      <c r="H25" s="466"/>
      <c r="I25" s="464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6"/>
      <c r="U25" s="351"/>
      <c r="V25" s="352"/>
      <c r="W25" s="352"/>
      <c r="X25" s="352"/>
      <c r="Y25" s="465"/>
      <c r="Z25" s="465"/>
      <c r="AA25" s="465"/>
      <c r="AB25" s="465"/>
      <c r="AC25" s="353"/>
      <c r="AD25" s="353"/>
      <c r="AE25" s="353"/>
      <c r="AF25" s="353"/>
    </row>
    <row r="26" spans="1:32" s="354" customFormat="1" ht="80.099999999999994" customHeight="1">
      <c r="A26" s="464" t="s">
        <v>142</v>
      </c>
      <c r="B26" s="465"/>
      <c r="C26" s="465"/>
      <c r="D26" s="466"/>
      <c r="E26" s="464" t="s">
        <v>294</v>
      </c>
      <c r="F26" s="465"/>
      <c r="G26" s="465"/>
      <c r="H26" s="466"/>
      <c r="I26" s="464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6"/>
      <c r="U26" s="351"/>
      <c r="V26" s="352"/>
      <c r="W26" s="352"/>
      <c r="X26" s="352"/>
      <c r="Y26" s="465"/>
      <c r="Z26" s="465"/>
      <c r="AA26" s="465"/>
      <c r="AB26" s="465"/>
      <c r="AC26" s="353"/>
      <c r="AD26" s="353"/>
      <c r="AE26" s="353"/>
      <c r="AF26" s="353"/>
    </row>
    <row r="27" spans="1:32" s="354" customFormat="1" ht="80.099999999999994" customHeight="1">
      <c r="A27" s="464" t="s">
        <v>295</v>
      </c>
      <c r="B27" s="465"/>
      <c r="C27" s="465"/>
      <c r="D27" s="466"/>
      <c r="E27" s="464" t="s">
        <v>296</v>
      </c>
      <c r="F27" s="465"/>
      <c r="G27" s="465"/>
      <c r="H27" s="466"/>
      <c r="I27" s="464"/>
      <c r="J27" s="465"/>
      <c r="K27" s="465"/>
      <c r="L27" s="465"/>
      <c r="M27" s="465"/>
      <c r="N27" s="465"/>
      <c r="O27" s="465"/>
      <c r="P27" s="465"/>
      <c r="Q27" s="465"/>
      <c r="R27" s="465"/>
      <c r="S27" s="465"/>
      <c r="T27" s="466"/>
      <c r="U27" s="351"/>
      <c r="V27" s="352"/>
      <c r="W27" s="352"/>
      <c r="X27" s="352"/>
      <c r="Y27" s="465"/>
      <c r="Z27" s="465"/>
      <c r="AA27" s="465"/>
      <c r="AB27" s="465"/>
      <c r="AC27" s="353"/>
      <c r="AD27" s="353"/>
      <c r="AE27" s="353"/>
      <c r="AF27" s="353"/>
    </row>
    <row r="28" spans="1:32" s="354" customFormat="1" ht="80.099999999999994" customHeight="1" thickBot="1">
      <c r="A28" s="464" t="s">
        <v>297</v>
      </c>
      <c r="B28" s="465"/>
      <c r="C28" s="465"/>
      <c r="D28" s="466"/>
      <c r="E28" s="467" t="s">
        <v>298</v>
      </c>
      <c r="F28" s="468"/>
      <c r="G28" s="468"/>
      <c r="H28" s="469"/>
      <c r="I28" s="467"/>
      <c r="J28" s="468"/>
      <c r="K28" s="468"/>
      <c r="L28" s="468"/>
      <c r="M28" s="470"/>
      <c r="N28" s="470"/>
      <c r="O28" s="470"/>
      <c r="P28" s="470"/>
      <c r="Q28" s="465"/>
      <c r="R28" s="465"/>
      <c r="S28" s="465"/>
      <c r="T28" s="466"/>
      <c r="U28" s="351"/>
      <c r="V28" s="352"/>
      <c r="W28" s="352"/>
      <c r="X28" s="352"/>
      <c r="Y28" s="465"/>
      <c r="Z28" s="465"/>
      <c r="AA28" s="465"/>
      <c r="AB28" s="465"/>
      <c r="AC28" s="353"/>
      <c r="AD28" s="353"/>
      <c r="AE28" s="353"/>
      <c r="AF28" s="353"/>
    </row>
    <row r="29" spans="1:32" s="223" customFormat="1" ht="25.5" customHeight="1">
      <c r="A29" s="262" t="s">
        <v>243</v>
      </c>
      <c r="B29" s="263">
        <f>第三週明細!W12</f>
        <v>773.4</v>
      </c>
      <c r="C29" s="263" t="s">
        <v>9</v>
      </c>
      <c r="D29" s="330">
        <f>第三週明細!W8</f>
        <v>27</v>
      </c>
      <c r="E29" s="262" t="s">
        <v>243</v>
      </c>
      <c r="F29" s="263">
        <f>第三週明細!W20</f>
        <v>745.7</v>
      </c>
      <c r="G29" s="263" t="s">
        <v>9</v>
      </c>
      <c r="H29" s="264">
        <f>第三週明細!W16</f>
        <v>23</v>
      </c>
      <c r="I29" s="262" t="s">
        <v>243</v>
      </c>
      <c r="J29" s="263">
        <f>第三週明細!W28</f>
        <v>0</v>
      </c>
      <c r="K29" s="263" t="s">
        <v>9</v>
      </c>
      <c r="L29" s="264">
        <f>第三週明細!W24</f>
        <v>0</v>
      </c>
      <c r="M29" s="262" t="s">
        <v>243</v>
      </c>
      <c r="N29" s="263">
        <v>735</v>
      </c>
      <c r="O29" s="263" t="s">
        <v>9</v>
      </c>
      <c r="P29" s="264" t="s">
        <v>246</v>
      </c>
      <c r="Q29" s="262" t="s">
        <v>243</v>
      </c>
      <c r="R29" s="263">
        <f>第三週明細!W44</f>
        <v>0</v>
      </c>
      <c r="S29" s="263" t="s">
        <v>9</v>
      </c>
      <c r="T29" s="264">
        <f>第三週明細!W40</f>
        <v>0</v>
      </c>
      <c r="U29" s="236"/>
      <c r="V29" s="294"/>
      <c r="W29" s="294"/>
      <c r="X29" s="294"/>
      <c r="Y29" s="294"/>
      <c r="Z29" s="294"/>
      <c r="AA29" s="300"/>
      <c r="AB29" s="300"/>
      <c r="AC29" s="300"/>
      <c r="AD29" s="300"/>
      <c r="AE29" s="300"/>
      <c r="AF29" s="300"/>
    </row>
    <row r="30" spans="1:32" s="223" customFormat="1" ht="27" customHeight="1" thickBot="1">
      <c r="A30" s="331" t="s">
        <v>244</v>
      </c>
      <c r="B30" s="266">
        <f>第三週明細!W6</f>
        <v>98.5</v>
      </c>
      <c r="C30" s="265" t="s">
        <v>11</v>
      </c>
      <c r="D30" s="266">
        <f>第三週明細!W10</f>
        <v>34.1</v>
      </c>
      <c r="E30" s="276" t="s">
        <v>244</v>
      </c>
      <c r="F30" s="265">
        <f>第三週明細!W14</f>
        <v>94</v>
      </c>
      <c r="G30" s="265" t="s">
        <v>11</v>
      </c>
      <c r="H30" s="266">
        <f>第三週明細!W18</f>
        <v>32.799999999999997</v>
      </c>
      <c r="I30" s="276" t="s">
        <v>244</v>
      </c>
      <c r="J30" s="265">
        <f>第三週明細!W22</f>
        <v>0</v>
      </c>
      <c r="K30" s="265" t="s">
        <v>11</v>
      </c>
      <c r="L30" s="266">
        <f>第三週明細!W26</f>
        <v>0</v>
      </c>
      <c r="M30" s="276" t="s">
        <v>244</v>
      </c>
      <c r="N30" s="265">
        <v>103</v>
      </c>
      <c r="O30" s="265" t="s">
        <v>11</v>
      </c>
      <c r="P30" s="266" t="s">
        <v>247</v>
      </c>
      <c r="Q30" s="276" t="s">
        <v>244</v>
      </c>
      <c r="R30" s="265">
        <f>第三週明細!W38</f>
        <v>0</v>
      </c>
      <c r="S30" s="265" t="s">
        <v>11</v>
      </c>
      <c r="T30" s="266">
        <f>第三週明細!W42</f>
        <v>0</v>
      </c>
      <c r="U30" s="236"/>
      <c r="V30" s="294"/>
      <c r="W30" s="294"/>
      <c r="X30" s="294"/>
      <c r="Y30" s="294"/>
      <c r="Z30" s="294"/>
      <c r="AA30" s="300"/>
      <c r="AB30" s="300"/>
      <c r="AC30" s="300"/>
      <c r="AD30" s="300"/>
      <c r="AE30" s="300"/>
      <c r="AF30" s="300"/>
    </row>
    <row r="31" spans="1:32" s="241" customFormat="1" ht="53.25" hidden="1" customHeight="1" thickBot="1">
      <c r="A31" s="395"/>
      <c r="B31" s="396"/>
      <c r="C31" s="396"/>
      <c r="D31" s="397"/>
      <c r="E31" s="395"/>
      <c r="F31" s="396"/>
      <c r="G31" s="396"/>
      <c r="H31" s="397"/>
      <c r="I31" s="395"/>
      <c r="J31" s="396"/>
      <c r="K31" s="396"/>
      <c r="L31" s="397"/>
      <c r="M31" s="395"/>
      <c r="N31" s="396"/>
      <c r="O31" s="396"/>
      <c r="P31" s="397"/>
      <c r="Q31" s="395"/>
      <c r="R31" s="396"/>
      <c r="S31" s="396"/>
      <c r="T31" s="397"/>
      <c r="U31" s="236"/>
      <c r="V31" s="294"/>
      <c r="W31" s="294"/>
      <c r="X31" s="294"/>
      <c r="Y31" s="294"/>
      <c r="Z31" s="294"/>
      <c r="AA31" s="301"/>
      <c r="AB31" s="301"/>
      <c r="AC31" s="301"/>
      <c r="AD31" s="301"/>
      <c r="AE31" s="301"/>
      <c r="AF31" s="301"/>
    </row>
    <row r="32" spans="1:32" s="240" customFormat="1" ht="54.95" hidden="1" customHeight="1">
      <c r="A32" s="443"/>
      <c r="B32" s="427"/>
      <c r="C32" s="427"/>
      <c r="D32" s="428"/>
      <c r="E32" s="426"/>
      <c r="F32" s="427"/>
      <c r="G32" s="427"/>
      <c r="H32" s="428"/>
      <c r="I32" s="426"/>
      <c r="J32" s="427"/>
      <c r="K32" s="427"/>
      <c r="L32" s="428"/>
      <c r="M32" s="426"/>
      <c r="N32" s="427"/>
      <c r="O32" s="427"/>
      <c r="P32" s="428"/>
      <c r="Q32" s="426"/>
      <c r="R32" s="427"/>
      <c r="S32" s="427"/>
      <c r="T32" s="428"/>
      <c r="U32" s="236"/>
      <c r="V32" s="294"/>
      <c r="W32" s="294"/>
      <c r="X32" s="294"/>
      <c r="Y32" s="294"/>
      <c r="Z32" s="294"/>
      <c r="AA32" s="302"/>
      <c r="AB32" s="302"/>
      <c r="AC32" s="302"/>
      <c r="AD32" s="302"/>
      <c r="AE32" s="302"/>
      <c r="AF32" s="302"/>
    </row>
    <row r="33" spans="1:32" s="240" customFormat="1" ht="54.95" hidden="1" customHeight="1">
      <c r="A33" s="414"/>
      <c r="B33" s="415"/>
      <c r="C33" s="415"/>
      <c r="D33" s="416"/>
      <c r="E33" s="414"/>
      <c r="F33" s="415"/>
      <c r="G33" s="415"/>
      <c r="H33" s="416"/>
      <c r="I33" s="414"/>
      <c r="J33" s="415"/>
      <c r="K33" s="415"/>
      <c r="L33" s="416"/>
      <c r="M33" s="414"/>
      <c r="N33" s="415"/>
      <c r="O33" s="415"/>
      <c r="P33" s="416"/>
      <c r="Q33" s="414"/>
      <c r="R33" s="415"/>
      <c r="S33" s="415"/>
      <c r="T33" s="416"/>
      <c r="U33" s="236"/>
      <c r="V33" s="294"/>
      <c r="W33" s="294"/>
      <c r="X33" s="294"/>
      <c r="Y33" s="294"/>
      <c r="Z33" s="294"/>
      <c r="AA33" s="302"/>
      <c r="AB33" s="302"/>
      <c r="AC33" s="302"/>
      <c r="AD33" s="302"/>
      <c r="AE33" s="302"/>
      <c r="AF33" s="302"/>
    </row>
    <row r="34" spans="1:32" s="240" customFormat="1" ht="54.95" hidden="1" customHeight="1">
      <c r="A34" s="414"/>
      <c r="B34" s="412"/>
      <c r="C34" s="412"/>
      <c r="D34" s="413"/>
      <c r="E34" s="411"/>
      <c r="F34" s="412"/>
      <c r="G34" s="412"/>
      <c r="H34" s="413"/>
      <c r="I34" s="411"/>
      <c r="J34" s="412"/>
      <c r="K34" s="412"/>
      <c r="L34" s="413"/>
      <c r="M34" s="411"/>
      <c r="N34" s="412"/>
      <c r="O34" s="412"/>
      <c r="P34" s="413"/>
      <c r="Q34" s="411"/>
      <c r="R34" s="412"/>
      <c r="S34" s="412"/>
      <c r="T34" s="413"/>
      <c r="U34" s="236"/>
      <c r="V34" s="294"/>
      <c r="W34" s="294"/>
      <c r="X34" s="294"/>
      <c r="Y34" s="294"/>
      <c r="Z34" s="294"/>
      <c r="AA34" s="302"/>
      <c r="AB34" s="302"/>
      <c r="AC34" s="302"/>
      <c r="AD34" s="302"/>
      <c r="AE34" s="302"/>
      <c r="AF34" s="302"/>
    </row>
    <row r="35" spans="1:32" s="240" customFormat="1" ht="54.95" hidden="1" customHeight="1">
      <c r="A35" s="429"/>
      <c r="B35" s="393"/>
      <c r="C35" s="393"/>
      <c r="D35" s="430"/>
      <c r="E35" s="429"/>
      <c r="F35" s="393"/>
      <c r="G35" s="393"/>
      <c r="H35" s="430"/>
      <c r="I35" s="429"/>
      <c r="J35" s="393"/>
      <c r="K35" s="393"/>
      <c r="L35" s="430"/>
      <c r="M35" s="429"/>
      <c r="N35" s="393"/>
      <c r="O35" s="393"/>
      <c r="P35" s="430"/>
      <c r="Q35" s="429"/>
      <c r="R35" s="393"/>
      <c r="S35" s="393"/>
      <c r="T35" s="430"/>
      <c r="U35" s="236"/>
      <c r="V35" s="294"/>
      <c r="W35" s="294"/>
      <c r="X35" s="294"/>
      <c r="Y35" s="294"/>
      <c r="Z35" s="294"/>
      <c r="AA35" s="302"/>
      <c r="AB35" s="302"/>
      <c r="AC35" s="302"/>
      <c r="AD35" s="302"/>
      <c r="AE35" s="302"/>
      <c r="AF35" s="302"/>
    </row>
    <row r="36" spans="1:32" s="240" customFormat="1" ht="54.95" hidden="1" customHeight="1">
      <c r="A36" s="414"/>
      <c r="B36" s="415"/>
      <c r="C36" s="415"/>
      <c r="D36" s="416"/>
      <c r="E36" s="414"/>
      <c r="F36" s="415"/>
      <c r="G36" s="415"/>
      <c r="H36" s="416"/>
      <c r="I36" s="414"/>
      <c r="J36" s="415"/>
      <c r="K36" s="415"/>
      <c r="L36" s="416"/>
      <c r="M36" s="414"/>
      <c r="N36" s="415"/>
      <c r="O36" s="415"/>
      <c r="P36" s="416"/>
      <c r="Q36" s="414"/>
      <c r="R36" s="415"/>
      <c r="S36" s="415"/>
      <c r="T36" s="416"/>
      <c r="U36" s="236"/>
      <c r="V36" s="294"/>
      <c r="W36" s="294"/>
      <c r="X36" s="294"/>
      <c r="Y36" s="294"/>
      <c r="Z36" s="294"/>
      <c r="AA36" s="302"/>
      <c r="AB36" s="302"/>
      <c r="AC36" s="302"/>
      <c r="AD36" s="302"/>
      <c r="AE36" s="302"/>
      <c r="AF36" s="302"/>
    </row>
    <row r="37" spans="1:32" s="240" customFormat="1" ht="70.5" hidden="1" thickBot="1">
      <c r="A37" s="420"/>
      <c r="B37" s="421"/>
      <c r="C37" s="421"/>
      <c r="D37" s="422"/>
      <c r="E37" s="420"/>
      <c r="F37" s="421"/>
      <c r="G37" s="421"/>
      <c r="H37" s="422"/>
      <c r="I37" s="420"/>
      <c r="J37" s="421"/>
      <c r="K37" s="421"/>
      <c r="L37" s="422"/>
      <c r="M37" s="420"/>
      <c r="N37" s="421"/>
      <c r="O37" s="421"/>
      <c r="P37" s="422"/>
      <c r="Q37" s="420"/>
      <c r="R37" s="421"/>
      <c r="S37" s="421"/>
      <c r="T37" s="422"/>
      <c r="U37" s="236"/>
      <c r="V37" s="294"/>
      <c r="W37" s="294"/>
      <c r="X37" s="294"/>
      <c r="Y37" s="294"/>
      <c r="Z37" s="294"/>
      <c r="AA37" s="302"/>
      <c r="AB37" s="302"/>
      <c r="AC37" s="302"/>
      <c r="AD37" s="302"/>
      <c r="AE37" s="302"/>
      <c r="AF37" s="302"/>
    </row>
    <row r="38" spans="1:32" s="223" customFormat="1" ht="24" hidden="1">
      <c r="A38" s="226" t="s">
        <v>62</v>
      </c>
      <c r="B38" s="224">
        <v>0</v>
      </c>
      <c r="C38" s="224" t="s">
        <v>9</v>
      </c>
      <c r="D38" s="225">
        <v>0</v>
      </c>
      <c r="E38" s="226" t="s">
        <v>42</v>
      </c>
      <c r="F38" s="224">
        <v>0</v>
      </c>
      <c r="G38" s="224" t="s">
        <v>9</v>
      </c>
      <c r="H38" s="225">
        <v>0</v>
      </c>
      <c r="I38" s="226" t="s">
        <v>42</v>
      </c>
      <c r="J38" s="224">
        <v>0</v>
      </c>
      <c r="K38" s="224" t="s">
        <v>9</v>
      </c>
      <c r="L38" s="225">
        <v>0</v>
      </c>
      <c r="M38" s="226" t="s">
        <v>42</v>
      </c>
      <c r="N38" s="224">
        <v>0</v>
      </c>
      <c r="O38" s="224" t="s">
        <v>9</v>
      </c>
      <c r="P38" s="225">
        <v>0</v>
      </c>
      <c r="Q38" s="226" t="s">
        <v>42</v>
      </c>
      <c r="R38" s="224">
        <v>0</v>
      </c>
      <c r="S38" s="224" t="s">
        <v>9</v>
      </c>
      <c r="T38" s="225">
        <v>0</v>
      </c>
      <c r="U38" s="236"/>
      <c r="V38" s="294"/>
      <c r="W38" s="294"/>
      <c r="X38" s="294"/>
      <c r="Y38" s="294"/>
      <c r="Z38" s="294"/>
      <c r="AA38" s="300"/>
      <c r="AB38" s="300"/>
      <c r="AC38" s="300"/>
      <c r="AD38" s="300"/>
      <c r="AE38" s="300"/>
      <c r="AF38" s="300"/>
    </row>
    <row r="39" spans="1:32" s="223" customFormat="1" ht="24.75" hidden="1" thickBot="1">
      <c r="A39" s="226" t="s">
        <v>57</v>
      </c>
      <c r="B39" s="224">
        <v>0</v>
      </c>
      <c r="C39" s="228" t="s">
        <v>11</v>
      </c>
      <c r="D39" s="229">
        <v>0</v>
      </c>
      <c r="E39" s="224" t="s">
        <v>83</v>
      </c>
      <c r="F39" s="224">
        <v>0</v>
      </c>
      <c r="G39" s="231" t="s">
        <v>11</v>
      </c>
      <c r="H39" s="232">
        <v>0</v>
      </c>
      <c r="I39" s="233" t="s">
        <v>7</v>
      </c>
      <c r="J39" s="231">
        <v>0</v>
      </c>
      <c r="K39" s="231" t="s">
        <v>11</v>
      </c>
      <c r="L39" s="232">
        <v>0</v>
      </c>
      <c r="M39" s="233" t="s">
        <v>7</v>
      </c>
      <c r="N39" s="231">
        <v>0</v>
      </c>
      <c r="O39" s="231" t="s">
        <v>11</v>
      </c>
      <c r="P39" s="232">
        <v>0</v>
      </c>
      <c r="Q39" s="233" t="s">
        <v>7</v>
      </c>
      <c r="R39" s="231">
        <v>0</v>
      </c>
      <c r="S39" s="231" t="s">
        <v>11</v>
      </c>
      <c r="T39" s="232">
        <v>0</v>
      </c>
      <c r="U39" s="236"/>
      <c r="V39" s="294"/>
      <c r="W39" s="294"/>
      <c r="X39" s="294"/>
      <c r="Y39" s="294"/>
      <c r="Z39" s="294"/>
      <c r="AA39" s="300"/>
      <c r="AB39" s="300"/>
      <c r="AC39" s="300"/>
      <c r="AD39" s="300"/>
      <c r="AE39" s="300"/>
      <c r="AF39" s="300"/>
    </row>
    <row r="40" spans="1:32" s="241" customFormat="1" ht="57" hidden="1" thickBot="1">
      <c r="A40" s="395"/>
      <c r="B40" s="396"/>
      <c r="C40" s="396"/>
      <c r="D40" s="397"/>
      <c r="E40" s="395"/>
      <c r="F40" s="396"/>
      <c r="G40" s="396"/>
      <c r="H40" s="397"/>
      <c r="I40" s="395"/>
      <c r="J40" s="396"/>
      <c r="K40" s="396"/>
      <c r="L40" s="397"/>
      <c r="M40" s="395"/>
      <c r="N40" s="396"/>
      <c r="O40" s="396"/>
      <c r="P40" s="397"/>
      <c r="Q40" s="431"/>
      <c r="R40" s="432"/>
      <c r="S40" s="432"/>
      <c r="T40" s="433"/>
      <c r="U40" s="236"/>
      <c r="V40" s="294"/>
      <c r="W40" s="294"/>
      <c r="X40" s="294"/>
      <c r="Y40" s="294"/>
      <c r="Z40" s="294"/>
      <c r="AA40" s="301"/>
      <c r="AB40" s="301"/>
      <c r="AC40" s="301"/>
      <c r="AD40" s="301"/>
      <c r="AE40" s="301"/>
      <c r="AF40" s="301"/>
    </row>
    <row r="41" spans="1:32" s="240" customFormat="1" ht="54.95" hidden="1" customHeight="1">
      <c r="A41" s="426"/>
      <c r="B41" s="427"/>
      <c r="C41" s="427"/>
      <c r="D41" s="428"/>
      <c r="E41" s="411"/>
      <c r="F41" s="412"/>
      <c r="G41" s="412"/>
      <c r="H41" s="413"/>
      <c r="I41" s="426"/>
      <c r="J41" s="427"/>
      <c r="K41" s="427"/>
      <c r="L41" s="428"/>
      <c r="M41" s="426"/>
      <c r="N41" s="427"/>
      <c r="O41" s="427"/>
      <c r="P41" s="428"/>
      <c r="Q41" s="426"/>
      <c r="R41" s="427"/>
      <c r="S41" s="427"/>
      <c r="T41" s="428"/>
      <c r="U41" s="236"/>
      <c r="V41" s="294"/>
      <c r="W41" s="294"/>
      <c r="X41" s="294"/>
      <c r="Y41" s="294"/>
      <c r="Z41" s="294"/>
      <c r="AA41" s="302"/>
      <c r="AB41" s="302"/>
      <c r="AC41" s="302"/>
      <c r="AD41" s="302"/>
      <c r="AE41" s="302"/>
      <c r="AF41" s="302"/>
    </row>
    <row r="42" spans="1:32" s="240" customFormat="1" ht="54.95" hidden="1" customHeight="1">
      <c r="A42" s="414"/>
      <c r="B42" s="415"/>
      <c r="C42" s="415"/>
      <c r="D42" s="416"/>
      <c r="E42" s="414"/>
      <c r="F42" s="415"/>
      <c r="G42" s="415"/>
      <c r="H42" s="416"/>
      <c r="I42" s="414"/>
      <c r="J42" s="415"/>
      <c r="K42" s="415"/>
      <c r="L42" s="416"/>
      <c r="M42" s="411"/>
      <c r="N42" s="412"/>
      <c r="O42" s="412"/>
      <c r="P42" s="413"/>
      <c r="Q42" s="411"/>
      <c r="R42" s="412"/>
      <c r="S42" s="412"/>
      <c r="T42" s="413"/>
      <c r="U42" s="236"/>
      <c r="V42" s="294"/>
      <c r="W42" s="294"/>
      <c r="X42" s="294"/>
      <c r="Y42" s="294"/>
      <c r="Z42" s="294"/>
      <c r="AA42" s="302"/>
      <c r="AB42" s="302"/>
      <c r="AC42" s="302"/>
      <c r="AD42" s="302"/>
      <c r="AE42" s="302"/>
      <c r="AF42" s="302"/>
    </row>
    <row r="43" spans="1:32" s="240" customFormat="1" ht="54.95" hidden="1" customHeight="1">
      <c r="A43" s="411"/>
      <c r="B43" s="412"/>
      <c r="C43" s="412"/>
      <c r="D43" s="413"/>
      <c r="E43" s="411"/>
      <c r="F43" s="412"/>
      <c r="G43" s="412"/>
      <c r="H43" s="413"/>
      <c r="I43" s="414"/>
      <c r="J43" s="412"/>
      <c r="K43" s="412"/>
      <c r="L43" s="413"/>
      <c r="M43" s="411"/>
      <c r="N43" s="412"/>
      <c r="O43" s="412"/>
      <c r="P43" s="413"/>
      <c r="Q43" s="411"/>
      <c r="R43" s="412"/>
      <c r="S43" s="412"/>
      <c r="T43" s="413"/>
      <c r="U43" s="236"/>
      <c r="V43" s="294"/>
      <c r="W43" s="294"/>
      <c r="X43" s="294"/>
      <c r="Y43" s="294"/>
      <c r="Z43" s="294"/>
      <c r="AA43" s="302"/>
      <c r="AB43" s="302"/>
      <c r="AC43" s="302"/>
      <c r="AD43" s="302"/>
      <c r="AE43" s="302"/>
      <c r="AF43" s="302"/>
    </row>
    <row r="44" spans="1:32" s="240" customFormat="1" ht="54.95" hidden="1" customHeight="1">
      <c r="A44" s="411"/>
      <c r="B44" s="412"/>
      <c r="C44" s="412"/>
      <c r="D44" s="413"/>
      <c r="E44" s="429"/>
      <c r="F44" s="393"/>
      <c r="G44" s="393"/>
      <c r="H44" s="430"/>
      <c r="I44" s="411"/>
      <c r="J44" s="412"/>
      <c r="K44" s="412"/>
      <c r="L44" s="413"/>
      <c r="M44" s="339"/>
      <c r="N44" s="340"/>
      <c r="O44" s="340"/>
      <c r="P44" s="341"/>
      <c r="Q44" s="339"/>
      <c r="R44" s="340"/>
      <c r="S44" s="340"/>
      <c r="T44" s="341"/>
      <c r="U44" s="236"/>
      <c r="V44" s="294"/>
      <c r="W44" s="294"/>
      <c r="X44" s="294"/>
      <c r="Y44" s="294"/>
      <c r="Z44" s="294"/>
      <c r="AA44" s="302"/>
      <c r="AB44" s="302"/>
      <c r="AC44" s="302"/>
      <c r="AD44" s="302"/>
      <c r="AE44" s="302"/>
      <c r="AF44" s="302"/>
    </row>
    <row r="45" spans="1:32" s="240" customFormat="1" ht="54.95" hidden="1" customHeight="1">
      <c r="A45" s="414"/>
      <c r="B45" s="415"/>
      <c r="C45" s="415"/>
      <c r="D45" s="416"/>
      <c r="E45" s="414"/>
      <c r="F45" s="415"/>
      <c r="G45" s="415"/>
      <c r="H45" s="416"/>
      <c r="I45" s="411"/>
      <c r="J45" s="412"/>
      <c r="K45" s="412"/>
      <c r="L45" s="413"/>
      <c r="M45" s="411"/>
      <c r="N45" s="412"/>
      <c r="O45" s="412"/>
      <c r="P45" s="413"/>
      <c r="Q45" s="411"/>
      <c r="R45" s="412"/>
      <c r="S45" s="412"/>
      <c r="T45" s="413"/>
      <c r="U45" s="236"/>
      <c r="V45" s="294"/>
      <c r="W45" s="294"/>
      <c r="X45" s="294"/>
      <c r="Y45" s="294"/>
      <c r="Z45" s="294"/>
      <c r="AA45" s="302"/>
      <c r="AB45" s="302"/>
      <c r="AC45" s="302"/>
      <c r="AD45" s="302"/>
      <c r="AE45" s="302"/>
      <c r="AF45" s="302"/>
    </row>
    <row r="46" spans="1:32" s="239" customFormat="1" ht="54.95" hidden="1" customHeight="1" thickBot="1">
      <c r="A46" s="420"/>
      <c r="B46" s="421"/>
      <c r="C46" s="421"/>
      <c r="D46" s="422"/>
      <c r="E46" s="420"/>
      <c r="F46" s="421"/>
      <c r="G46" s="421"/>
      <c r="H46" s="422"/>
      <c r="I46" s="420"/>
      <c r="J46" s="421"/>
      <c r="K46" s="421"/>
      <c r="L46" s="422"/>
      <c r="M46" s="423"/>
      <c r="N46" s="424"/>
      <c r="O46" s="424"/>
      <c r="P46" s="425"/>
      <c r="Q46" s="417"/>
      <c r="R46" s="418"/>
      <c r="S46" s="418"/>
      <c r="T46" s="419"/>
      <c r="U46" s="236"/>
      <c r="V46" s="294"/>
      <c r="W46" s="294"/>
      <c r="X46" s="294"/>
      <c r="Y46" s="294"/>
      <c r="Z46" s="294"/>
      <c r="AA46" s="303"/>
      <c r="AB46" s="303"/>
      <c r="AC46" s="303"/>
      <c r="AD46" s="303"/>
      <c r="AE46" s="303"/>
      <c r="AF46" s="303"/>
    </row>
    <row r="47" spans="1:32" ht="27" hidden="1" customHeight="1">
      <c r="A47" s="226" t="s">
        <v>42</v>
      </c>
      <c r="B47" s="224">
        <v>0</v>
      </c>
      <c r="C47" s="224" t="s">
        <v>9</v>
      </c>
      <c r="D47" s="225">
        <v>0</v>
      </c>
      <c r="E47" s="226" t="s">
        <v>42</v>
      </c>
      <c r="F47" s="224">
        <v>0</v>
      </c>
      <c r="G47" s="224" t="s">
        <v>9</v>
      </c>
      <c r="H47" s="225">
        <v>0</v>
      </c>
      <c r="I47" s="226" t="s">
        <v>42</v>
      </c>
      <c r="J47" s="224">
        <v>0</v>
      </c>
      <c r="K47" s="224" t="s">
        <v>9</v>
      </c>
      <c r="L47" s="225">
        <v>0</v>
      </c>
      <c r="M47" s="226" t="s">
        <v>42</v>
      </c>
      <c r="N47" s="224">
        <v>0</v>
      </c>
      <c r="O47" s="224" t="s">
        <v>9</v>
      </c>
      <c r="P47" s="225">
        <v>0</v>
      </c>
      <c r="Q47" s="226" t="s">
        <v>42</v>
      </c>
      <c r="R47" s="224">
        <v>0</v>
      </c>
      <c r="S47" s="224" t="s">
        <v>9</v>
      </c>
      <c r="T47" s="225">
        <v>0</v>
      </c>
      <c r="U47" s="236"/>
      <c r="V47" s="294"/>
      <c r="W47" s="294"/>
      <c r="X47" s="294"/>
      <c r="Y47" s="294"/>
      <c r="Z47" s="294"/>
      <c r="AA47" s="237"/>
      <c r="AB47" s="237"/>
      <c r="AC47" s="237"/>
      <c r="AD47" s="237"/>
      <c r="AE47" s="237"/>
      <c r="AF47" s="237"/>
    </row>
    <row r="48" spans="1:32" ht="26.25" hidden="1" customHeight="1" thickBot="1">
      <c r="A48" s="227" t="s">
        <v>7</v>
      </c>
      <c r="B48" s="228">
        <v>0</v>
      </c>
      <c r="C48" s="228" t="s">
        <v>11</v>
      </c>
      <c r="D48" s="229">
        <v>0</v>
      </c>
      <c r="E48" s="227" t="s">
        <v>7</v>
      </c>
      <c r="F48" s="228">
        <v>0</v>
      </c>
      <c r="G48" s="228" t="s">
        <v>11</v>
      </c>
      <c r="H48" s="229">
        <v>0</v>
      </c>
      <c r="I48" s="227" t="s">
        <v>7</v>
      </c>
      <c r="J48" s="228">
        <v>0</v>
      </c>
      <c r="K48" s="228" t="s">
        <v>11</v>
      </c>
      <c r="L48" s="229">
        <v>0</v>
      </c>
      <c r="M48" s="227" t="s">
        <v>7</v>
      </c>
      <c r="N48" s="228">
        <v>0</v>
      </c>
      <c r="O48" s="228" t="s">
        <v>11</v>
      </c>
      <c r="P48" s="229">
        <v>0</v>
      </c>
      <c r="Q48" s="227" t="s">
        <v>7</v>
      </c>
      <c r="R48" s="228">
        <v>0</v>
      </c>
      <c r="S48" s="228" t="s">
        <v>11</v>
      </c>
      <c r="T48" s="229">
        <v>0</v>
      </c>
      <c r="U48" s="236"/>
      <c r="V48" s="294"/>
      <c r="W48" s="294"/>
      <c r="X48" s="294"/>
      <c r="Y48" s="294"/>
      <c r="Z48" s="294"/>
      <c r="AA48" s="237"/>
      <c r="AB48" s="237"/>
      <c r="AC48" s="237"/>
      <c r="AD48" s="237"/>
      <c r="AE48" s="237"/>
      <c r="AF48" s="237"/>
    </row>
    <row r="49" spans="3:32" ht="16.149999999999999" customHeight="1">
      <c r="U49" s="236"/>
      <c r="V49" s="294"/>
      <c r="W49" s="294"/>
      <c r="X49" s="294"/>
      <c r="Y49" s="294"/>
      <c r="Z49" s="294"/>
      <c r="AA49" s="237"/>
      <c r="AB49" s="237"/>
      <c r="AC49" s="237"/>
      <c r="AD49" s="237"/>
      <c r="AE49" s="237"/>
      <c r="AF49" s="237"/>
    </row>
    <row r="50" spans="3:32">
      <c r="U50" s="236"/>
      <c r="V50" s="294"/>
      <c r="W50" s="294"/>
      <c r="X50" s="294"/>
      <c r="Y50" s="294"/>
      <c r="Z50" s="294"/>
      <c r="AA50" s="237"/>
      <c r="AB50" s="237"/>
      <c r="AC50" s="237"/>
      <c r="AD50" s="237"/>
      <c r="AE50" s="237"/>
      <c r="AF50" s="237"/>
    </row>
    <row r="51" spans="3:32">
      <c r="U51" s="236"/>
      <c r="V51" s="294"/>
      <c r="W51" s="294"/>
      <c r="X51" s="294"/>
      <c r="Y51" s="294"/>
      <c r="Z51" s="294"/>
      <c r="AA51" s="237"/>
      <c r="AB51" s="237"/>
      <c r="AC51" s="237"/>
      <c r="AD51" s="237"/>
      <c r="AE51" s="237"/>
      <c r="AF51" s="237"/>
    </row>
    <row r="52" spans="3:32">
      <c r="I52" s="242"/>
      <c r="J52" s="242"/>
      <c r="U52" s="236"/>
      <c r="V52" s="294"/>
      <c r="W52" s="294"/>
      <c r="X52" s="294"/>
      <c r="Y52" s="294"/>
      <c r="Z52" s="294"/>
      <c r="AA52" s="237"/>
      <c r="AB52" s="237"/>
      <c r="AC52" s="237"/>
      <c r="AD52" s="237"/>
      <c r="AE52" s="237"/>
      <c r="AF52" s="237"/>
    </row>
    <row r="53" spans="3:32">
      <c r="C53" s="442"/>
      <c r="D53" s="442"/>
      <c r="E53" s="442"/>
      <c r="F53" s="442"/>
      <c r="G53" s="442"/>
      <c r="H53" s="442"/>
      <c r="I53" s="442"/>
      <c r="J53" s="442"/>
      <c r="K53" s="442"/>
      <c r="L53" s="442"/>
      <c r="M53" s="442"/>
      <c r="U53" s="236"/>
      <c r="V53" s="294"/>
      <c r="W53" s="294"/>
      <c r="X53" s="294"/>
      <c r="Y53" s="294"/>
      <c r="Z53" s="294"/>
      <c r="AA53" s="237"/>
      <c r="AB53" s="237"/>
      <c r="AC53" s="237"/>
      <c r="AD53" s="237"/>
      <c r="AE53" s="237"/>
      <c r="AF53" s="237"/>
    </row>
    <row r="54" spans="3:32">
      <c r="C54" s="442"/>
      <c r="D54" s="442"/>
      <c r="E54" s="442"/>
      <c r="F54" s="442"/>
      <c r="G54" s="442"/>
      <c r="H54" s="442"/>
      <c r="I54" s="442"/>
      <c r="J54" s="442"/>
      <c r="K54" s="442"/>
      <c r="L54" s="442"/>
      <c r="M54" s="442"/>
      <c r="U54" s="236"/>
      <c r="V54" s="294"/>
      <c r="W54" s="294"/>
      <c r="X54" s="294"/>
      <c r="Y54" s="294"/>
      <c r="Z54" s="294"/>
      <c r="AA54" s="237"/>
      <c r="AB54" s="237"/>
      <c r="AC54" s="237"/>
      <c r="AD54" s="237"/>
      <c r="AE54" s="237"/>
      <c r="AF54" s="237"/>
    </row>
    <row r="55" spans="3:32">
      <c r="C55" s="442"/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U55" s="236"/>
      <c r="V55" s="294"/>
      <c r="W55" s="294"/>
      <c r="X55" s="294"/>
      <c r="Y55" s="294"/>
      <c r="Z55" s="294"/>
      <c r="AA55" s="237"/>
      <c r="AB55" s="237"/>
      <c r="AC55" s="237"/>
      <c r="AD55" s="237"/>
      <c r="AE55" s="237"/>
      <c r="AF55" s="237"/>
    </row>
    <row r="56" spans="3:32">
      <c r="C56" s="442"/>
      <c r="D56" s="442"/>
      <c r="E56" s="442"/>
      <c r="F56" s="442"/>
      <c r="G56" s="442"/>
      <c r="H56" s="442"/>
      <c r="I56" s="442"/>
      <c r="J56" s="442"/>
      <c r="K56" s="442"/>
      <c r="L56" s="442"/>
      <c r="M56" s="442"/>
      <c r="U56" s="236"/>
      <c r="V56" s="294"/>
      <c r="W56" s="294"/>
      <c r="X56" s="294"/>
      <c r="Y56" s="294"/>
      <c r="Z56" s="294"/>
      <c r="AA56" s="237"/>
      <c r="AB56" s="237"/>
      <c r="AC56" s="237"/>
      <c r="AD56" s="237"/>
      <c r="AE56" s="237"/>
      <c r="AF56" s="237"/>
    </row>
    <row r="57" spans="3:32">
      <c r="C57" s="442"/>
      <c r="D57" s="442"/>
      <c r="E57" s="442"/>
      <c r="F57" s="442"/>
      <c r="G57" s="442"/>
      <c r="H57" s="442"/>
      <c r="I57" s="442"/>
      <c r="J57" s="442"/>
      <c r="K57" s="442"/>
      <c r="L57" s="442"/>
      <c r="M57" s="442"/>
      <c r="U57" s="236"/>
      <c r="V57" s="294"/>
      <c r="W57" s="294"/>
      <c r="X57" s="294"/>
      <c r="Y57" s="294"/>
      <c r="Z57" s="294"/>
      <c r="AA57" s="237"/>
      <c r="AB57" s="237"/>
      <c r="AC57" s="237"/>
      <c r="AD57" s="237"/>
      <c r="AE57" s="237"/>
      <c r="AF57" s="237"/>
    </row>
    <row r="58" spans="3:32">
      <c r="C58" s="442"/>
      <c r="D58" s="442"/>
      <c r="E58" s="442"/>
      <c r="F58" s="442"/>
      <c r="G58" s="442"/>
      <c r="H58" s="442"/>
      <c r="I58" s="442"/>
      <c r="J58" s="442"/>
      <c r="K58" s="442"/>
      <c r="L58" s="442"/>
      <c r="M58" s="442"/>
      <c r="U58" s="236"/>
      <c r="V58" s="294"/>
      <c r="W58" s="294"/>
      <c r="X58" s="294"/>
      <c r="Y58" s="294"/>
      <c r="Z58" s="294"/>
      <c r="AA58" s="237"/>
      <c r="AB58" s="237"/>
      <c r="AC58" s="237"/>
      <c r="AD58" s="237"/>
      <c r="AE58" s="237"/>
      <c r="AF58" s="237"/>
    </row>
    <row r="59" spans="3:32">
      <c r="U59" s="236"/>
      <c r="V59" s="294"/>
      <c r="W59" s="294"/>
      <c r="X59" s="294"/>
      <c r="Y59" s="294"/>
      <c r="Z59" s="294"/>
      <c r="AA59" s="237"/>
      <c r="AB59" s="237"/>
      <c r="AC59" s="237"/>
      <c r="AD59" s="237"/>
      <c r="AE59" s="237"/>
      <c r="AF59" s="237"/>
    </row>
    <row r="60" spans="3:32">
      <c r="U60" s="236"/>
      <c r="V60" s="294"/>
      <c r="W60" s="294"/>
      <c r="X60" s="294"/>
      <c r="Y60" s="294"/>
      <c r="Z60" s="294"/>
      <c r="AA60" s="237"/>
      <c r="AB60" s="237"/>
      <c r="AC60" s="237"/>
      <c r="AD60" s="237"/>
      <c r="AE60" s="237"/>
      <c r="AF60" s="237"/>
    </row>
    <row r="61" spans="3:32">
      <c r="U61" s="236"/>
      <c r="V61" s="294"/>
      <c r="W61" s="294"/>
      <c r="X61" s="294"/>
      <c r="Y61" s="294"/>
      <c r="Z61" s="294"/>
      <c r="AA61" s="237"/>
      <c r="AB61" s="237"/>
      <c r="AC61" s="237"/>
      <c r="AD61" s="237"/>
      <c r="AE61" s="237"/>
      <c r="AF61" s="237"/>
    </row>
    <row r="62" spans="3:32">
      <c r="U62" s="236"/>
      <c r="V62" s="294"/>
      <c r="W62" s="294"/>
      <c r="X62" s="294"/>
      <c r="Y62" s="294"/>
      <c r="Z62" s="294"/>
      <c r="AA62" s="237"/>
      <c r="AB62" s="237"/>
      <c r="AC62" s="237"/>
      <c r="AD62" s="237"/>
      <c r="AE62" s="237"/>
      <c r="AF62" s="237"/>
    </row>
    <row r="63" spans="3:32">
      <c r="U63" s="236"/>
      <c r="V63" s="294"/>
      <c r="W63" s="294"/>
      <c r="X63" s="294"/>
      <c r="Y63" s="294"/>
      <c r="Z63" s="294"/>
      <c r="AA63" s="237"/>
      <c r="AB63" s="237"/>
      <c r="AC63" s="237"/>
      <c r="AD63" s="237"/>
      <c r="AE63" s="237"/>
      <c r="AF63" s="237"/>
    </row>
    <row r="64" spans="3:32">
      <c r="U64" s="236"/>
      <c r="V64" s="294"/>
      <c r="W64" s="294"/>
      <c r="X64" s="294"/>
      <c r="Y64" s="294"/>
      <c r="Z64" s="294"/>
      <c r="AA64" s="237"/>
      <c r="AB64" s="237"/>
      <c r="AC64" s="237"/>
      <c r="AD64" s="237"/>
      <c r="AE64" s="237"/>
      <c r="AF64" s="237"/>
    </row>
    <row r="65" spans="14:32">
      <c r="N65" s="236"/>
      <c r="O65" s="236"/>
      <c r="P65" s="236"/>
      <c r="Q65" s="236"/>
      <c r="R65" s="236"/>
      <c r="S65" s="236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</row>
    <row r="66" spans="14:32">
      <c r="N66" s="236"/>
      <c r="O66" s="236"/>
      <c r="P66" s="236"/>
      <c r="Q66" s="236"/>
      <c r="R66" s="236"/>
      <c r="S66" s="236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</row>
    <row r="67" spans="14:32">
      <c r="N67" s="236"/>
      <c r="O67" s="236"/>
      <c r="P67" s="236"/>
      <c r="Q67" s="236"/>
      <c r="R67" s="236"/>
      <c r="S67" s="236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</row>
    <row r="68" spans="14:32">
      <c r="N68" s="236"/>
      <c r="O68" s="236"/>
      <c r="P68" s="236"/>
      <c r="Q68" s="236"/>
      <c r="R68" s="236"/>
      <c r="S68" s="236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</row>
    <row r="69" spans="14:32">
      <c r="N69" s="236"/>
      <c r="O69" s="236"/>
      <c r="P69" s="236"/>
      <c r="Q69" s="236"/>
      <c r="R69" s="236"/>
      <c r="S69" s="236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</row>
    <row r="70" spans="14:32">
      <c r="N70" s="236"/>
      <c r="O70" s="236"/>
      <c r="P70" s="236"/>
      <c r="Q70" s="236"/>
      <c r="R70" s="236"/>
      <c r="S70" s="236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</row>
    <row r="71" spans="14:32">
      <c r="N71" s="236"/>
      <c r="O71" s="236"/>
      <c r="P71" s="236"/>
      <c r="Q71" s="236"/>
      <c r="R71" s="236"/>
      <c r="S71" s="236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</row>
    <row r="72" spans="14:32">
      <c r="N72" s="236"/>
      <c r="O72" s="236"/>
      <c r="P72" s="236"/>
      <c r="Q72" s="236"/>
      <c r="R72" s="236"/>
      <c r="S72" s="236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</row>
    <row r="73" spans="14:32">
      <c r="N73" s="236"/>
      <c r="O73" s="236"/>
      <c r="P73" s="236"/>
      <c r="Q73" s="236"/>
      <c r="R73" s="236"/>
      <c r="S73" s="236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</row>
    <row r="74" spans="14:32">
      <c r="N74" s="236"/>
      <c r="O74" s="236"/>
      <c r="P74" s="236"/>
      <c r="Q74" s="236"/>
      <c r="R74" s="236"/>
      <c r="S74" s="236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</row>
    <row r="75" spans="14:32">
      <c r="N75" s="236"/>
      <c r="O75" s="236"/>
      <c r="P75" s="236"/>
      <c r="Q75" s="236"/>
      <c r="R75" s="236"/>
      <c r="S75" s="236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</row>
    <row r="76" spans="14:32">
      <c r="N76" s="236"/>
      <c r="O76" s="236"/>
      <c r="P76" s="236"/>
      <c r="Q76" s="236"/>
      <c r="R76" s="236"/>
      <c r="S76" s="236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</row>
    <row r="77" spans="14:32">
      <c r="N77" s="236"/>
      <c r="O77" s="236"/>
      <c r="P77" s="236"/>
      <c r="Q77" s="236"/>
      <c r="R77" s="236"/>
      <c r="S77" s="236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7"/>
    </row>
    <row r="78" spans="14:32">
      <c r="U78" s="236"/>
      <c r="V78" s="294"/>
      <c r="W78" s="294"/>
      <c r="X78" s="294"/>
      <c r="Y78" s="294"/>
      <c r="Z78" s="294"/>
      <c r="AA78" s="237"/>
      <c r="AB78" s="237"/>
      <c r="AC78" s="237"/>
      <c r="AD78" s="237"/>
      <c r="AE78" s="237"/>
      <c r="AF78" s="237"/>
    </row>
    <row r="79" spans="14:32">
      <c r="U79" s="236"/>
      <c r="V79" s="294"/>
      <c r="W79" s="294"/>
      <c r="X79" s="294"/>
      <c r="Y79" s="294"/>
      <c r="Z79" s="294"/>
      <c r="AA79" s="237"/>
      <c r="AB79" s="237"/>
      <c r="AC79" s="237"/>
      <c r="AD79" s="237"/>
      <c r="AE79" s="237"/>
      <c r="AF79" s="237"/>
    </row>
    <row r="80" spans="14:32">
      <c r="U80" s="236"/>
      <c r="V80" s="294"/>
      <c r="W80" s="294"/>
      <c r="X80" s="294"/>
      <c r="Y80" s="294"/>
      <c r="Z80" s="294"/>
      <c r="AA80" s="237"/>
      <c r="AB80" s="237"/>
      <c r="AC80" s="237"/>
      <c r="AD80" s="237"/>
      <c r="AE80" s="237"/>
      <c r="AF80" s="237"/>
    </row>
    <row r="81" spans="21:32">
      <c r="U81" s="236"/>
      <c r="V81" s="294"/>
      <c r="W81" s="294"/>
      <c r="X81" s="294"/>
      <c r="Y81" s="294"/>
      <c r="Z81" s="294"/>
      <c r="AA81" s="237"/>
      <c r="AB81" s="237"/>
      <c r="AC81" s="237"/>
      <c r="AD81" s="237"/>
      <c r="AE81" s="237"/>
      <c r="AF81" s="237"/>
    </row>
    <row r="82" spans="21:32">
      <c r="U82" s="236"/>
      <c r="V82" s="294"/>
      <c r="W82" s="294"/>
      <c r="X82" s="294"/>
      <c r="Y82" s="294"/>
      <c r="Z82" s="294"/>
      <c r="AA82" s="237"/>
      <c r="AB82" s="237"/>
      <c r="AC82" s="237"/>
      <c r="AD82" s="237"/>
      <c r="AE82" s="237"/>
      <c r="AF82" s="237"/>
    </row>
    <row r="83" spans="21:32">
      <c r="U83" s="236"/>
      <c r="V83" s="236"/>
      <c r="W83" s="236"/>
      <c r="X83" s="236"/>
      <c r="Y83" s="236"/>
      <c r="Z83" s="236"/>
    </row>
    <row r="84" spans="21:32">
      <c r="U84" s="236"/>
      <c r="V84" s="236"/>
      <c r="W84" s="236"/>
      <c r="X84" s="236"/>
      <c r="Y84" s="236"/>
      <c r="Z84" s="236"/>
    </row>
    <row r="85" spans="21:32">
      <c r="U85" s="236"/>
      <c r="V85" s="236"/>
      <c r="W85" s="236"/>
      <c r="X85" s="236"/>
      <c r="Y85" s="236"/>
      <c r="Z85" s="236"/>
    </row>
    <row r="86" spans="21:32">
      <c r="U86" s="236"/>
      <c r="V86" s="236"/>
      <c r="W86" s="236"/>
      <c r="X86" s="236"/>
      <c r="Y86" s="236"/>
      <c r="Z86" s="236"/>
    </row>
    <row r="87" spans="21:32">
      <c r="U87" s="236"/>
      <c r="V87" s="236"/>
      <c r="W87" s="236"/>
      <c r="X87" s="236"/>
      <c r="Y87" s="236"/>
      <c r="Z87" s="236"/>
    </row>
    <row r="88" spans="21:32">
      <c r="U88" s="236"/>
      <c r="V88" s="236"/>
      <c r="W88" s="236"/>
      <c r="X88" s="236"/>
      <c r="Y88" s="236"/>
      <c r="Z88" s="236"/>
    </row>
    <row r="89" spans="21:32">
      <c r="U89" s="236"/>
      <c r="V89" s="236"/>
      <c r="W89" s="236"/>
      <c r="X89" s="236"/>
      <c r="Y89" s="236"/>
      <c r="Z89" s="236"/>
    </row>
    <row r="90" spans="21:32">
      <c r="U90" s="236"/>
      <c r="V90" s="236"/>
      <c r="W90" s="236"/>
      <c r="X90" s="236"/>
      <c r="Y90" s="236"/>
      <c r="Z90" s="236"/>
    </row>
    <row r="91" spans="21:32">
      <c r="U91" s="236"/>
      <c r="V91" s="236"/>
      <c r="W91" s="236"/>
      <c r="X91" s="236"/>
      <c r="Y91" s="236"/>
      <c r="Z91" s="236"/>
    </row>
    <row r="92" spans="21:32">
      <c r="U92" s="236"/>
      <c r="V92" s="236"/>
      <c r="W92" s="236"/>
      <c r="X92" s="236"/>
      <c r="Y92" s="236"/>
      <c r="Z92" s="236"/>
    </row>
    <row r="93" spans="21:32">
      <c r="U93" s="236"/>
      <c r="V93" s="236"/>
      <c r="W93" s="236"/>
      <c r="X93" s="236"/>
      <c r="Y93" s="236"/>
      <c r="Z93" s="236"/>
    </row>
    <row r="94" spans="21:32">
      <c r="U94" s="236"/>
      <c r="V94" s="236"/>
      <c r="W94" s="236"/>
      <c r="X94" s="236"/>
      <c r="Y94" s="236"/>
      <c r="Z94" s="236"/>
    </row>
    <row r="95" spans="21:32">
      <c r="U95" s="236"/>
      <c r="V95" s="236"/>
      <c r="W95" s="236"/>
      <c r="X95" s="236"/>
      <c r="Y95" s="236"/>
      <c r="Z95" s="236"/>
    </row>
    <row r="96" spans="21:32">
      <c r="U96" s="236"/>
      <c r="V96" s="236"/>
      <c r="W96" s="236"/>
      <c r="X96" s="236"/>
      <c r="Y96" s="236"/>
      <c r="Z96" s="236"/>
    </row>
    <row r="97" spans="21:26">
      <c r="U97" s="236"/>
      <c r="V97" s="236"/>
      <c r="W97" s="236"/>
      <c r="X97" s="236"/>
      <c r="Y97" s="236"/>
      <c r="Z97" s="236"/>
    </row>
    <row r="98" spans="21:26">
      <c r="U98" s="236"/>
      <c r="V98" s="236"/>
      <c r="W98" s="236"/>
      <c r="X98" s="236"/>
      <c r="Y98" s="236"/>
      <c r="Z98" s="236"/>
    </row>
    <row r="99" spans="21:26">
      <c r="U99" s="236"/>
      <c r="V99" s="236"/>
      <c r="W99" s="236"/>
      <c r="X99" s="236"/>
      <c r="Y99" s="236"/>
      <c r="Z99" s="236"/>
    </row>
    <row r="100" spans="21:26">
      <c r="U100" s="236"/>
      <c r="V100" s="236"/>
      <c r="W100" s="236"/>
      <c r="X100" s="236"/>
      <c r="Y100" s="236"/>
      <c r="Z100" s="236"/>
    </row>
    <row r="101" spans="21:26">
      <c r="U101" s="236"/>
      <c r="V101" s="236"/>
      <c r="W101" s="236"/>
      <c r="X101" s="236"/>
      <c r="Y101" s="236"/>
      <c r="Z101" s="236"/>
    </row>
    <row r="102" spans="21:26">
      <c r="U102" s="236"/>
      <c r="V102" s="236"/>
      <c r="W102" s="236"/>
      <c r="X102" s="236"/>
      <c r="Y102" s="236"/>
      <c r="Z102" s="236"/>
    </row>
    <row r="103" spans="21:26">
      <c r="U103" s="236"/>
      <c r="V103" s="236"/>
      <c r="W103" s="236"/>
      <c r="X103" s="236"/>
      <c r="Y103" s="236"/>
      <c r="Z103" s="236"/>
    </row>
    <row r="104" spans="21:26">
      <c r="U104" s="236"/>
      <c r="V104" s="236"/>
      <c r="W104" s="236"/>
      <c r="X104" s="236"/>
      <c r="Y104" s="236"/>
      <c r="Z104" s="236"/>
    </row>
    <row r="105" spans="21:26">
      <c r="U105" s="236"/>
      <c r="V105" s="236"/>
      <c r="W105" s="236"/>
      <c r="X105" s="236"/>
      <c r="Y105" s="236"/>
      <c r="Z105" s="236"/>
    </row>
    <row r="106" spans="21:26">
      <c r="U106" s="236"/>
      <c r="V106" s="236"/>
      <c r="W106" s="236"/>
      <c r="X106" s="236"/>
      <c r="Y106" s="236"/>
      <c r="Z106" s="236"/>
    </row>
    <row r="107" spans="21:26">
      <c r="U107" s="236"/>
      <c r="V107" s="236"/>
      <c r="W107" s="236"/>
      <c r="X107" s="236"/>
      <c r="Y107" s="236"/>
      <c r="Z107" s="236"/>
    </row>
    <row r="108" spans="21:26">
      <c r="U108" s="236"/>
      <c r="V108" s="236"/>
      <c r="W108" s="236"/>
      <c r="X108" s="236"/>
      <c r="Y108" s="236"/>
      <c r="Z108" s="236"/>
    </row>
    <row r="109" spans="21:26">
      <c r="U109" s="236"/>
      <c r="V109" s="236"/>
      <c r="W109" s="236"/>
      <c r="X109" s="236"/>
      <c r="Y109" s="236"/>
      <c r="Z109" s="236"/>
    </row>
    <row r="110" spans="21:26">
      <c r="U110" s="236"/>
      <c r="V110" s="236"/>
      <c r="W110" s="236"/>
      <c r="X110" s="236"/>
      <c r="Y110" s="236"/>
      <c r="Z110" s="236"/>
    </row>
    <row r="111" spans="21:26">
      <c r="U111" s="236"/>
      <c r="V111" s="236"/>
      <c r="W111" s="236"/>
      <c r="X111" s="236"/>
      <c r="Y111" s="236"/>
      <c r="Z111" s="236"/>
    </row>
    <row r="112" spans="21:26">
      <c r="U112" s="236"/>
      <c r="V112" s="236"/>
      <c r="W112" s="236"/>
      <c r="X112" s="236"/>
      <c r="Y112" s="236"/>
      <c r="Z112" s="236"/>
    </row>
    <row r="113" spans="21:26">
      <c r="U113" s="236"/>
      <c r="V113" s="236"/>
      <c r="W113" s="236"/>
      <c r="X113" s="236"/>
      <c r="Y113" s="236"/>
      <c r="Z113" s="236"/>
    </row>
    <row r="114" spans="21:26">
      <c r="U114" s="236"/>
      <c r="V114" s="236"/>
      <c r="W114" s="236"/>
      <c r="X114" s="236"/>
      <c r="Y114" s="236"/>
      <c r="Z114" s="236"/>
    </row>
    <row r="115" spans="21:26">
      <c r="U115" s="236"/>
      <c r="V115" s="236"/>
      <c r="W115" s="236"/>
      <c r="X115" s="236"/>
      <c r="Y115" s="236"/>
      <c r="Z115" s="236"/>
    </row>
    <row r="116" spans="21:26">
      <c r="U116" s="236"/>
      <c r="V116" s="236"/>
      <c r="W116" s="236"/>
      <c r="X116" s="236"/>
      <c r="Y116" s="236"/>
      <c r="Z116" s="236"/>
    </row>
    <row r="117" spans="21:26">
      <c r="U117" s="236"/>
      <c r="V117" s="236"/>
      <c r="W117" s="236"/>
      <c r="X117" s="236"/>
      <c r="Y117" s="236"/>
      <c r="Z117" s="236"/>
    </row>
    <row r="118" spans="21:26">
      <c r="U118" s="236"/>
      <c r="V118" s="236"/>
      <c r="W118" s="236"/>
      <c r="X118" s="236"/>
      <c r="Y118" s="236"/>
      <c r="Z118" s="236"/>
    </row>
    <row r="119" spans="21:26">
      <c r="U119" s="236"/>
      <c r="V119" s="236"/>
      <c r="W119" s="236"/>
      <c r="X119" s="236"/>
      <c r="Y119" s="236"/>
      <c r="Z119" s="236"/>
    </row>
    <row r="120" spans="21:26">
      <c r="U120" s="236"/>
      <c r="V120" s="236"/>
      <c r="W120" s="236"/>
      <c r="X120" s="236"/>
      <c r="Y120" s="236"/>
      <c r="Z120" s="236"/>
    </row>
    <row r="121" spans="21:26">
      <c r="U121" s="236"/>
      <c r="V121" s="236"/>
      <c r="W121" s="236"/>
      <c r="X121" s="236"/>
      <c r="Y121" s="236"/>
      <c r="Z121" s="236"/>
    </row>
    <row r="122" spans="21:26">
      <c r="U122" s="236"/>
      <c r="V122" s="236"/>
      <c r="W122" s="236"/>
      <c r="X122" s="236"/>
      <c r="Y122" s="236"/>
      <c r="Z122" s="236"/>
    </row>
    <row r="123" spans="21:26">
      <c r="U123" s="236"/>
      <c r="V123" s="236"/>
      <c r="W123" s="236"/>
      <c r="X123" s="236"/>
      <c r="Y123" s="236"/>
      <c r="Z123" s="236"/>
    </row>
    <row r="124" spans="21:26">
      <c r="U124" s="236"/>
      <c r="V124" s="236"/>
      <c r="W124" s="236"/>
      <c r="X124" s="236"/>
      <c r="Y124" s="236"/>
      <c r="Z124" s="236"/>
    </row>
    <row r="125" spans="21:26">
      <c r="U125" s="236"/>
      <c r="V125" s="236"/>
      <c r="W125" s="236"/>
      <c r="X125" s="236"/>
      <c r="Y125" s="236"/>
      <c r="Z125" s="236"/>
    </row>
    <row r="126" spans="21:26">
      <c r="U126" s="236"/>
      <c r="V126" s="236"/>
      <c r="W126" s="236"/>
      <c r="X126" s="236"/>
      <c r="Y126" s="236"/>
      <c r="Z126" s="236"/>
    </row>
    <row r="127" spans="21:26">
      <c r="U127" s="236"/>
      <c r="V127" s="236"/>
      <c r="W127" s="236"/>
      <c r="X127" s="236"/>
      <c r="Y127" s="236"/>
      <c r="Z127" s="236"/>
    </row>
    <row r="128" spans="21:26">
      <c r="U128" s="236"/>
      <c r="V128" s="236"/>
      <c r="W128" s="236"/>
      <c r="X128" s="236"/>
      <c r="Y128" s="236"/>
      <c r="Z128" s="236"/>
    </row>
    <row r="129" spans="21:26">
      <c r="U129" s="236"/>
      <c r="V129" s="236"/>
      <c r="W129" s="236"/>
      <c r="X129" s="236"/>
      <c r="Y129" s="236"/>
      <c r="Z129" s="236"/>
    </row>
    <row r="130" spans="21:26">
      <c r="U130" s="236"/>
      <c r="V130" s="236"/>
      <c r="W130" s="236"/>
      <c r="X130" s="236"/>
      <c r="Y130" s="236"/>
      <c r="Z130" s="236"/>
    </row>
    <row r="131" spans="21:26">
      <c r="U131" s="236"/>
      <c r="V131" s="236"/>
      <c r="W131" s="236"/>
      <c r="X131" s="236"/>
      <c r="Y131" s="236"/>
      <c r="Z131" s="236"/>
    </row>
    <row r="132" spans="21:26">
      <c r="U132" s="236"/>
      <c r="V132" s="236"/>
      <c r="W132" s="236"/>
      <c r="X132" s="236"/>
      <c r="Y132" s="236"/>
      <c r="Z132" s="236"/>
    </row>
    <row r="133" spans="21:26">
      <c r="U133" s="236"/>
      <c r="V133" s="236"/>
      <c r="W133" s="236"/>
      <c r="X133" s="236"/>
      <c r="Y133" s="236"/>
      <c r="Z133" s="236"/>
    </row>
    <row r="134" spans="21:26">
      <c r="U134" s="236"/>
      <c r="V134" s="236"/>
      <c r="W134" s="236"/>
      <c r="X134" s="236"/>
      <c r="Y134" s="236"/>
      <c r="Z134" s="236"/>
    </row>
    <row r="135" spans="21:26">
      <c r="U135" s="236"/>
      <c r="V135" s="236"/>
      <c r="W135" s="236"/>
      <c r="X135" s="236"/>
      <c r="Y135" s="236"/>
      <c r="Z135" s="236"/>
    </row>
    <row r="136" spans="21:26">
      <c r="U136" s="236"/>
      <c r="V136" s="236"/>
      <c r="W136" s="236"/>
      <c r="X136" s="236"/>
      <c r="Y136" s="236"/>
      <c r="Z136" s="236"/>
    </row>
    <row r="137" spans="21:26">
      <c r="U137" s="236"/>
      <c r="V137" s="236"/>
      <c r="W137" s="236"/>
      <c r="X137" s="236"/>
      <c r="Y137" s="236"/>
      <c r="Z137" s="236"/>
    </row>
    <row r="138" spans="21:26">
      <c r="U138" s="236"/>
      <c r="V138" s="236"/>
      <c r="W138" s="236"/>
      <c r="X138" s="236"/>
      <c r="Y138" s="236"/>
      <c r="Z138" s="236"/>
    </row>
    <row r="139" spans="21:26">
      <c r="U139" s="236"/>
      <c r="V139" s="236"/>
      <c r="W139" s="236"/>
      <c r="X139" s="236"/>
      <c r="Y139" s="236"/>
      <c r="Z139" s="236"/>
    </row>
    <row r="140" spans="21:26">
      <c r="U140" s="236"/>
      <c r="V140" s="236"/>
      <c r="W140" s="236"/>
      <c r="X140" s="236"/>
      <c r="Y140" s="236"/>
      <c r="Z140" s="236"/>
    </row>
    <row r="141" spans="21:26">
      <c r="U141" s="236"/>
      <c r="V141" s="236"/>
      <c r="W141" s="236"/>
      <c r="X141" s="236"/>
      <c r="Y141" s="236"/>
      <c r="Z141" s="236"/>
    </row>
    <row r="142" spans="21:26">
      <c r="U142" s="236"/>
      <c r="V142" s="236"/>
      <c r="W142" s="236"/>
      <c r="X142" s="236"/>
      <c r="Y142" s="236"/>
      <c r="Z142" s="236"/>
    </row>
    <row r="143" spans="21:26">
      <c r="U143" s="236"/>
      <c r="V143" s="236"/>
      <c r="W143" s="236"/>
      <c r="X143" s="236"/>
      <c r="Y143" s="236"/>
      <c r="Z143" s="236"/>
    </row>
    <row r="144" spans="21:26">
      <c r="U144" s="236"/>
      <c r="V144" s="236"/>
      <c r="W144" s="236"/>
      <c r="X144" s="236"/>
      <c r="Y144" s="236"/>
      <c r="Z144" s="236"/>
    </row>
    <row r="145" spans="21:26">
      <c r="U145" s="236"/>
      <c r="V145" s="236"/>
      <c r="W145" s="236"/>
      <c r="X145" s="236"/>
      <c r="Y145" s="236"/>
      <c r="Z145" s="236"/>
    </row>
    <row r="146" spans="21:26">
      <c r="U146" s="236"/>
      <c r="V146" s="236"/>
      <c r="W146" s="236"/>
      <c r="X146" s="236"/>
      <c r="Y146" s="236"/>
      <c r="Z146" s="236"/>
    </row>
    <row r="147" spans="21:26">
      <c r="U147" s="236"/>
      <c r="V147" s="236"/>
      <c r="W147" s="236"/>
      <c r="X147" s="236"/>
      <c r="Y147" s="236"/>
      <c r="Z147" s="236"/>
    </row>
    <row r="148" spans="21:26">
      <c r="U148" s="236"/>
      <c r="V148" s="236"/>
      <c r="W148" s="236"/>
      <c r="X148" s="236"/>
      <c r="Y148" s="236"/>
      <c r="Z148" s="236"/>
    </row>
    <row r="149" spans="21:26">
      <c r="U149" s="236"/>
      <c r="V149" s="236"/>
      <c r="W149" s="236"/>
      <c r="X149" s="236"/>
      <c r="Y149" s="236"/>
      <c r="Z149" s="236"/>
    </row>
    <row r="150" spans="21:26">
      <c r="U150" s="236"/>
      <c r="V150" s="236"/>
      <c r="W150" s="236"/>
      <c r="X150" s="236"/>
      <c r="Y150" s="236"/>
      <c r="Z150" s="236"/>
    </row>
    <row r="151" spans="21:26">
      <c r="U151" s="236"/>
      <c r="V151" s="236"/>
      <c r="W151" s="236"/>
      <c r="X151" s="236"/>
      <c r="Y151" s="236"/>
      <c r="Z151" s="236"/>
    </row>
    <row r="152" spans="21:26">
      <c r="U152" s="236"/>
      <c r="V152" s="236"/>
      <c r="W152" s="236"/>
      <c r="X152" s="236"/>
      <c r="Y152" s="236"/>
      <c r="Z152" s="236"/>
    </row>
    <row r="153" spans="21:26">
      <c r="U153" s="236"/>
      <c r="V153" s="236"/>
      <c r="W153" s="236"/>
      <c r="X153" s="236"/>
      <c r="Y153" s="236"/>
      <c r="Z153" s="236"/>
    </row>
    <row r="154" spans="21:26">
      <c r="U154" s="236"/>
      <c r="V154" s="236"/>
      <c r="W154" s="236"/>
      <c r="X154" s="236"/>
      <c r="Y154" s="236"/>
      <c r="Z154" s="236"/>
    </row>
    <row r="155" spans="21:26">
      <c r="U155" s="236"/>
      <c r="V155" s="236"/>
      <c r="W155" s="236"/>
      <c r="X155" s="236"/>
      <c r="Y155" s="236"/>
      <c r="Z155" s="236"/>
    </row>
    <row r="156" spans="21:26">
      <c r="U156" s="236"/>
      <c r="V156" s="236"/>
      <c r="W156" s="236"/>
      <c r="X156" s="236"/>
      <c r="Y156" s="236"/>
      <c r="Z156" s="236"/>
    </row>
    <row r="157" spans="21:26">
      <c r="U157" s="236"/>
      <c r="V157" s="236"/>
      <c r="W157" s="236"/>
      <c r="X157" s="236"/>
      <c r="Y157" s="236"/>
      <c r="Z157" s="236"/>
    </row>
    <row r="158" spans="21:26">
      <c r="U158" s="236"/>
      <c r="V158" s="236"/>
      <c r="W158" s="236"/>
      <c r="X158" s="236"/>
      <c r="Y158" s="236"/>
      <c r="Z158" s="236"/>
    </row>
    <row r="159" spans="21:26">
      <c r="U159" s="236"/>
      <c r="V159" s="236"/>
      <c r="W159" s="236"/>
      <c r="X159" s="236"/>
      <c r="Y159" s="236"/>
      <c r="Z159" s="236"/>
    </row>
    <row r="160" spans="21:26">
      <c r="U160" s="236"/>
      <c r="V160" s="236"/>
      <c r="W160" s="236"/>
      <c r="X160" s="236"/>
      <c r="Y160" s="236"/>
      <c r="Z160" s="236"/>
    </row>
    <row r="161" spans="21:26">
      <c r="U161" s="236"/>
      <c r="V161" s="236"/>
      <c r="W161" s="236"/>
      <c r="X161" s="236"/>
      <c r="Y161" s="236"/>
      <c r="Z161" s="236"/>
    </row>
    <row r="162" spans="21:26">
      <c r="U162" s="236"/>
      <c r="V162" s="236"/>
      <c r="W162" s="236"/>
      <c r="X162" s="236"/>
      <c r="Y162" s="236"/>
      <c r="Z162" s="236"/>
    </row>
    <row r="163" spans="21:26">
      <c r="U163" s="236"/>
      <c r="V163" s="236"/>
      <c r="W163" s="236"/>
      <c r="X163" s="236"/>
      <c r="Y163" s="236"/>
      <c r="Z163" s="236"/>
    </row>
    <row r="164" spans="21:26">
      <c r="U164" s="236"/>
      <c r="V164" s="236"/>
      <c r="W164" s="236"/>
      <c r="X164" s="236"/>
      <c r="Y164" s="236"/>
      <c r="Z164" s="236"/>
    </row>
    <row r="165" spans="21:26">
      <c r="U165" s="236"/>
      <c r="V165" s="236"/>
      <c r="W165" s="236"/>
      <c r="X165" s="236"/>
      <c r="Y165" s="236"/>
      <c r="Z165" s="236"/>
    </row>
    <row r="166" spans="21:26">
      <c r="U166" s="236"/>
      <c r="V166" s="236"/>
      <c r="W166" s="236"/>
      <c r="X166" s="236"/>
      <c r="Y166" s="236"/>
      <c r="Z166" s="236"/>
    </row>
    <row r="167" spans="21:26">
      <c r="U167" s="236"/>
      <c r="V167" s="236"/>
      <c r="W167" s="236"/>
      <c r="X167" s="236"/>
      <c r="Y167" s="236"/>
      <c r="Z167" s="236"/>
    </row>
    <row r="168" spans="21:26">
      <c r="U168" s="236"/>
      <c r="V168" s="236"/>
      <c r="W168" s="236"/>
      <c r="X168" s="236"/>
      <c r="Y168" s="236"/>
      <c r="Z168" s="236"/>
    </row>
    <row r="169" spans="21:26">
      <c r="U169" s="236"/>
      <c r="V169" s="236"/>
      <c r="W169" s="236"/>
      <c r="X169" s="236"/>
      <c r="Y169" s="236"/>
      <c r="Z169" s="236"/>
    </row>
    <row r="170" spans="21:26">
      <c r="U170" s="236"/>
      <c r="V170" s="236"/>
      <c r="W170" s="236"/>
      <c r="X170" s="236"/>
      <c r="Y170" s="236"/>
      <c r="Z170" s="236"/>
    </row>
    <row r="171" spans="21:26">
      <c r="U171" s="236"/>
      <c r="V171" s="236"/>
      <c r="W171" s="236"/>
      <c r="X171" s="236"/>
      <c r="Y171" s="236"/>
      <c r="Z171" s="236"/>
    </row>
    <row r="172" spans="21:26">
      <c r="U172" s="236"/>
      <c r="V172" s="236"/>
      <c r="W172" s="236"/>
      <c r="X172" s="236"/>
      <c r="Y172" s="236"/>
      <c r="Z172" s="236"/>
    </row>
    <row r="173" spans="21:26">
      <c r="U173" s="236"/>
      <c r="V173" s="236"/>
      <c r="W173" s="236"/>
      <c r="X173" s="236"/>
      <c r="Y173" s="236"/>
      <c r="Z173" s="236"/>
    </row>
    <row r="174" spans="21:26">
      <c r="U174" s="236"/>
      <c r="V174" s="236"/>
      <c r="W174" s="236"/>
      <c r="X174" s="236"/>
      <c r="Y174" s="236"/>
      <c r="Z174" s="236"/>
    </row>
    <row r="175" spans="21:26">
      <c r="U175" s="236"/>
      <c r="V175" s="236"/>
      <c r="W175" s="236"/>
      <c r="X175" s="236"/>
      <c r="Y175" s="236"/>
      <c r="Z175" s="236"/>
    </row>
    <row r="176" spans="21:26">
      <c r="U176" s="236"/>
      <c r="V176" s="236"/>
      <c r="W176" s="236"/>
      <c r="X176" s="236"/>
      <c r="Y176" s="236"/>
      <c r="Z176" s="236"/>
    </row>
    <row r="177" spans="21:26">
      <c r="U177" s="236"/>
      <c r="V177" s="236"/>
      <c r="W177" s="236"/>
      <c r="X177" s="236"/>
      <c r="Y177" s="236"/>
      <c r="Z177" s="236"/>
    </row>
    <row r="178" spans="21:26">
      <c r="U178" s="236"/>
      <c r="V178" s="236"/>
      <c r="W178" s="236"/>
      <c r="X178" s="236"/>
      <c r="Y178" s="236"/>
      <c r="Z178" s="236"/>
    </row>
    <row r="179" spans="21:26">
      <c r="U179" s="236"/>
      <c r="V179" s="236"/>
      <c r="W179" s="236"/>
      <c r="X179" s="236"/>
      <c r="Y179" s="236"/>
      <c r="Z179" s="236"/>
    </row>
    <row r="180" spans="21:26">
      <c r="U180" s="236"/>
      <c r="V180" s="236"/>
      <c r="W180" s="236"/>
      <c r="X180" s="236"/>
      <c r="Y180" s="236"/>
      <c r="Z180" s="236"/>
    </row>
    <row r="181" spans="21:26">
      <c r="U181" s="236"/>
      <c r="V181" s="236"/>
      <c r="W181" s="236"/>
      <c r="X181" s="236"/>
      <c r="Y181" s="236"/>
      <c r="Z181" s="236"/>
    </row>
    <row r="182" spans="21:26">
      <c r="U182" s="236"/>
      <c r="V182" s="236"/>
      <c r="W182" s="236"/>
      <c r="X182" s="236"/>
      <c r="Y182" s="236"/>
      <c r="Z182" s="236"/>
    </row>
    <row r="183" spans="21:26">
      <c r="U183" s="236"/>
      <c r="V183" s="236"/>
      <c r="W183" s="236"/>
      <c r="X183" s="236"/>
      <c r="Y183" s="236"/>
      <c r="Z183" s="236"/>
    </row>
    <row r="184" spans="21:26">
      <c r="U184" s="236"/>
      <c r="V184" s="236"/>
      <c r="W184" s="236"/>
      <c r="X184" s="236"/>
      <c r="Y184" s="236"/>
      <c r="Z184" s="236"/>
    </row>
    <row r="185" spans="21:26">
      <c r="U185" s="236"/>
      <c r="V185" s="236"/>
      <c r="W185" s="236"/>
      <c r="X185" s="236"/>
      <c r="Y185" s="236"/>
      <c r="Z185" s="236"/>
    </row>
    <row r="186" spans="21:26">
      <c r="U186" s="236"/>
      <c r="V186" s="236"/>
      <c r="W186" s="236"/>
      <c r="X186" s="236"/>
      <c r="Y186" s="236"/>
      <c r="Z186" s="236"/>
    </row>
    <row r="187" spans="21:26">
      <c r="U187" s="236"/>
      <c r="V187" s="236"/>
      <c r="W187" s="236"/>
      <c r="X187" s="236"/>
      <c r="Y187" s="236"/>
      <c r="Z187" s="236"/>
    </row>
    <row r="188" spans="21:26">
      <c r="U188" s="236"/>
      <c r="V188" s="236"/>
      <c r="W188" s="236"/>
      <c r="X188" s="236"/>
      <c r="Y188" s="236"/>
      <c r="Z188" s="236"/>
    </row>
    <row r="189" spans="21:26">
      <c r="U189" s="236"/>
      <c r="V189" s="236"/>
      <c r="W189" s="236"/>
      <c r="X189" s="236"/>
      <c r="Y189" s="236"/>
      <c r="Z189" s="236"/>
    </row>
    <row r="190" spans="21:26">
      <c r="U190" s="236"/>
      <c r="V190" s="236"/>
      <c r="W190" s="236"/>
      <c r="X190" s="236"/>
      <c r="Y190" s="236"/>
      <c r="Z190" s="236"/>
    </row>
    <row r="191" spans="21:26">
      <c r="U191" s="236"/>
      <c r="V191" s="236"/>
      <c r="W191" s="236"/>
      <c r="X191" s="236"/>
      <c r="Y191" s="236"/>
      <c r="Z191" s="236"/>
    </row>
    <row r="192" spans="21:26">
      <c r="U192" s="236"/>
      <c r="V192" s="236"/>
      <c r="W192" s="236"/>
      <c r="X192" s="236"/>
      <c r="Y192" s="236"/>
      <c r="Z192" s="236"/>
    </row>
    <row r="193" spans="21:26">
      <c r="U193" s="236"/>
      <c r="V193" s="236"/>
      <c r="W193" s="236"/>
      <c r="X193" s="236"/>
      <c r="Y193" s="236"/>
      <c r="Z193" s="236"/>
    </row>
    <row r="194" spans="21:26">
      <c r="U194" s="236"/>
      <c r="V194" s="236"/>
      <c r="W194" s="236"/>
      <c r="X194" s="236"/>
      <c r="Y194" s="236"/>
      <c r="Z194" s="236"/>
    </row>
    <row r="195" spans="21:26">
      <c r="U195" s="236"/>
      <c r="V195" s="236"/>
      <c r="W195" s="236"/>
      <c r="X195" s="236"/>
      <c r="Y195" s="236"/>
      <c r="Z195" s="236"/>
    </row>
    <row r="196" spans="21:26">
      <c r="U196" s="236"/>
      <c r="V196" s="236"/>
      <c r="W196" s="236"/>
      <c r="X196" s="236"/>
      <c r="Y196" s="236"/>
      <c r="Z196" s="236"/>
    </row>
    <row r="197" spans="21:26">
      <c r="U197" s="236"/>
      <c r="V197" s="236"/>
      <c r="W197" s="236"/>
      <c r="X197" s="236"/>
      <c r="Y197" s="236"/>
      <c r="Z197" s="236"/>
    </row>
    <row r="198" spans="21:26">
      <c r="U198" s="236"/>
      <c r="V198" s="236"/>
      <c r="W198" s="236"/>
      <c r="X198" s="236"/>
      <c r="Y198" s="236"/>
      <c r="Z198" s="236"/>
    </row>
    <row r="199" spans="21:26">
      <c r="U199" s="236"/>
      <c r="V199" s="236"/>
      <c r="W199" s="236"/>
      <c r="X199" s="236"/>
      <c r="Y199" s="236"/>
      <c r="Z199" s="236"/>
    </row>
    <row r="200" spans="21:26">
      <c r="U200" s="236"/>
      <c r="V200" s="236"/>
      <c r="W200" s="236"/>
      <c r="X200" s="236"/>
      <c r="Y200" s="236"/>
      <c r="Z200" s="236"/>
    </row>
    <row r="201" spans="21:26">
      <c r="U201" s="236"/>
      <c r="V201" s="236"/>
      <c r="W201" s="236"/>
      <c r="X201" s="236"/>
      <c r="Y201" s="236"/>
      <c r="Z201" s="236"/>
    </row>
    <row r="202" spans="21:26">
      <c r="U202" s="236"/>
      <c r="V202" s="236"/>
      <c r="W202" s="236"/>
      <c r="X202" s="236"/>
      <c r="Y202" s="236"/>
      <c r="Z202" s="236"/>
    </row>
    <row r="203" spans="21:26">
      <c r="U203" s="236"/>
      <c r="V203" s="236"/>
      <c r="W203" s="236"/>
      <c r="X203" s="236"/>
      <c r="Y203" s="236"/>
      <c r="Z203" s="236"/>
    </row>
    <row r="204" spans="21:26">
      <c r="U204" s="236"/>
      <c r="V204" s="236"/>
      <c r="W204" s="236"/>
      <c r="X204" s="236"/>
      <c r="Y204" s="236"/>
      <c r="Z204" s="236"/>
    </row>
    <row r="205" spans="21:26">
      <c r="U205" s="236"/>
      <c r="V205" s="236"/>
      <c r="W205" s="236"/>
      <c r="X205" s="236"/>
      <c r="Y205" s="236"/>
      <c r="Z205" s="236"/>
    </row>
    <row r="206" spans="21:26">
      <c r="U206" s="236"/>
      <c r="V206" s="236"/>
      <c r="W206" s="236"/>
      <c r="X206" s="236"/>
      <c r="Y206" s="236"/>
      <c r="Z206" s="236"/>
    </row>
    <row r="207" spans="21:26">
      <c r="U207" s="236"/>
      <c r="V207" s="236"/>
      <c r="W207" s="236"/>
      <c r="X207" s="236"/>
      <c r="Y207" s="236"/>
      <c r="Z207" s="236"/>
    </row>
    <row r="208" spans="21:26">
      <c r="U208" s="236"/>
      <c r="V208" s="236"/>
      <c r="W208" s="236"/>
      <c r="X208" s="236"/>
      <c r="Y208" s="236"/>
      <c r="Z208" s="236"/>
    </row>
    <row r="209" spans="21:26">
      <c r="U209" s="236"/>
      <c r="V209" s="236"/>
      <c r="W209" s="236"/>
      <c r="X209" s="236"/>
      <c r="Y209" s="236"/>
      <c r="Z209" s="236"/>
    </row>
    <row r="210" spans="21:26">
      <c r="U210" s="236"/>
      <c r="V210" s="236"/>
      <c r="W210" s="236"/>
      <c r="X210" s="236"/>
      <c r="Y210" s="236"/>
      <c r="Z210" s="236"/>
    </row>
  </sheetData>
  <mergeCells count="203">
    <mergeCell ref="O1:P1"/>
    <mergeCell ref="Q1:R1"/>
    <mergeCell ref="O2:P2"/>
    <mergeCell ref="O3:P3"/>
    <mergeCell ref="A4:D4"/>
    <mergeCell ref="E4:H4"/>
    <mergeCell ref="I4:L4"/>
    <mergeCell ref="M4:P4"/>
    <mergeCell ref="Q4:T4"/>
    <mergeCell ref="W4:Z4"/>
    <mergeCell ref="AA4:AD4"/>
    <mergeCell ref="A5:D5"/>
    <mergeCell ref="E5:H5"/>
    <mergeCell ref="I5:L5"/>
    <mergeCell ref="M5:P5"/>
    <mergeCell ref="Q5:T5"/>
    <mergeCell ref="W5:Z5"/>
    <mergeCell ref="AA5:AD5"/>
    <mergeCell ref="AA6:AD6"/>
    <mergeCell ref="A7:D7"/>
    <mergeCell ref="E7:H7"/>
    <mergeCell ref="I7:L7"/>
    <mergeCell ref="M7:P7"/>
    <mergeCell ref="Q7:T7"/>
    <mergeCell ref="W7:Z7"/>
    <mergeCell ref="AA7:AD7"/>
    <mergeCell ref="A6:D6"/>
    <mergeCell ref="E6:H6"/>
    <mergeCell ref="I6:L6"/>
    <mergeCell ref="M6:P6"/>
    <mergeCell ref="Q6:T6"/>
    <mergeCell ref="W6:Z6"/>
    <mergeCell ref="AA8:AD8"/>
    <mergeCell ref="A9:D9"/>
    <mergeCell ref="E9:H9"/>
    <mergeCell ref="I9:L9"/>
    <mergeCell ref="M9:P9"/>
    <mergeCell ref="Q9:T9"/>
    <mergeCell ref="W9:Z9"/>
    <mergeCell ref="AA9:AD9"/>
    <mergeCell ref="A8:D8"/>
    <mergeCell ref="E8:H8"/>
    <mergeCell ref="I8:L8"/>
    <mergeCell ref="M8:P8"/>
    <mergeCell ref="Q8:T8"/>
    <mergeCell ref="W8:Z8"/>
    <mergeCell ref="A13:D13"/>
    <mergeCell ref="E13:H13"/>
    <mergeCell ref="I13:L13"/>
    <mergeCell ref="M13:P13"/>
    <mergeCell ref="Q13:T13"/>
    <mergeCell ref="W13:Z13"/>
    <mergeCell ref="A10:D10"/>
    <mergeCell ref="E10:H10"/>
    <mergeCell ref="I10:L10"/>
    <mergeCell ref="M10:P10"/>
    <mergeCell ref="Q10:T10"/>
    <mergeCell ref="W12:Z12"/>
    <mergeCell ref="A15:D15"/>
    <mergeCell ref="E15:H15"/>
    <mergeCell ref="I15:L15"/>
    <mergeCell ref="M15:P15"/>
    <mergeCell ref="Q15:T15"/>
    <mergeCell ref="W15:Z15"/>
    <mergeCell ref="A14:D14"/>
    <mergeCell ref="E14:H14"/>
    <mergeCell ref="I14:L14"/>
    <mergeCell ref="M14:P14"/>
    <mergeCell ref="Q14:T14"/>
    <mergeCell ref="W14:Z14"/>
    <mergeCell ref="A17:D17"/>
    <mergeCell ref="E17:H17"/>
    <mergeCell ref="I17:L17"/>
    <mergeCell ref="M17:P17"/>
    <mergeCell ref="Q17:T17"/>
    <mergeCell ref="W17:Z17"/>
    <mergeCell ref="A16:D16"/>
    <mergeCell ref="E16:H16"/>
    <mergeCell ref="I16:L16"/>
    <mergeCell ref="M16:P16"/>
    <mergeCell ref="Q16:T16"/>
    <mergeCell ref="W16:Z16"/>
    <mergeCell ref="A18:D18"/>
    <mergeCell ref="E18:H18"/>
    <mergeCell ref="I18:L18"/>
    <mergeCell ref="M18:P18"/>
    <mergeCell ref="Q18:T18"/>
    <mergeCell ref="A19:D19"/>
    <mergeCell ref="E19:H19"/>
    <mergeCell ref="I19:L19"/>
    <mergeCell ref="M19:P19"/>
    <mergeCell ref="Q19:T19"/>
    <mergeCell ref="Y23:AB23"/>
    <mergeCell ref="A24:D24"/>
    <mergeCell ref="E24:H24"/>
    <mergeCell ref="I24:L24"/>
    <mergeCell ref="M24:P24"/>
    <mergeCell ref="Q24:T24"/>
    <mergeCell ref="Y24:AB24"/>
    <mergeCell ref="A22:D22"/>
    <mergeCell ref="E22:H22"/>
    <mergeCell ref="I22:L22"/>
    <mergeCell ref="M22:P22"/>
    <mergeCell ref="Q22:T22"/>
    <mergeCell ref="A23:D23"/>
    <mergeCell ref="E23:H23"/>
    <mergeCell ref="I23:L23"/>
    <mergeCell ref="M23:P23"/>
    <mergeCell ref="Q23:T23"/>
    <mergeCell ref="A26:D26"/>
    <mergeCell ref="E26:H26"/>
    <mergeCell ref="I26:L26"/>
    <mergeCell ref="M26:P26"/>
    <mergeCell ref="Q26:T26"/>
    <mergeCell ref="Y26:AB26"/>
    <mergeCell ref="A25:D25"/>
    <mergeCell ref="E25:H25"/>
    <mergeCell ref="I25:L25"/>
    <mergeCell ref="M25:P25"/>
    <mergeCell ref="Q25:T25"/>
    <mergeCell ref="Y25:AB25"/>
    <mergeCell ref="A28:D28"/>
    <mergeCell ref="E28:H28"/>
    <mergeCell ref="I28:L28"/>
    <mergeCell ref="M28:P28"/>
    <mergeCell ref="Q28:T28"/>
    <mergeCell ref="Y28:AB28"/>
    <mergeCell ref="A27:D27"/>
    <mergeCell ref="E27:H27"/>
    <mergeCell ref="I27:L27"/>
    <mergeCell ref="M27:P27"/>
    <mergeCell ref="Q27:T27"/>
    <mergeCell ref="Y27:AB27"/>
    <mergeCell ref="A31:D31"/>
    <mergeCell ref="E31:H31"/>
    <mergeCell ref="I31:L31"/>
    <mergeCell ref="M31:P31"/>
    <mergeCell ref="Q31:T31"/>
    <mergeCell ref="A32:D32"/>
    <mergeCell ref="E32:H32"/>
    <mergeCell ref="I32:L32"/>
    <mergeCell ref="M32:P32"/>
    <mergeCell ref="Q32:T32"/>
    <mergeCell ref="A33:D33"/>
    <mergeCell ref="E33:H33"/>
    <mergeCell ref="I33:L33"/>
    <mergeCell ref="M33:P33"/>
    <mergeCell ref="Q33:T33"/>
    <mergeCell ref="A34:D34"/>
    <mergeCell ref="E34:H34"/>
    <mergeCell ref="I34:L34"/>
    <mergeCell ref="M34:P34"/>
    <mergeCell ref="Q34:T34"/>
    <mergeCell ref="A35:D35"/>
    <mergeCell ref="E35:H35"/>
    <mergeCell ref="I35:L35"/>
    <mergeCell ref="M35:P35"/>
    <mergeCell ref="Q35:T35"/>
    <mergeCell ref="A36:D36"/>
    <mergeCell ref="E36:H36"/>
    <mergeCell ref="I36:L36"/>
    <mergeCell ref="M36:P36"/>
    <mergeCell ref="Q36:T36"/>
    <mergeCell ref="Q41:T41"/>
    <mergeCell ref="A42:D42"/>
    <mergeCell ref="E42:H42"/>
    <mergeCell ref="I42:L42"/>
    <mergeCell ref="M42:P42"/>
    <mergeCell ref="Q42:T42"/>
    <mergeCell ref="A37:D37"/>
    <mergeCell ref="E37:H37"/>
    <mergeCell ref="I37:L37"/>
    <mergeCell ref="M37:P37"/>
    <mergeCell ref="Q37:T37"/>
    <mergeCell ref="A40:D40"/>
    <mergeCell ref="E40:H40"/>
    <mergeCell ref="I40:L40"/>
    <mergeCell ref="M40:P40"/>
    <mergeCell ref="Q40:T40"/>
    <mergeCell ref="C53:M58"/>
    <mergeCell ref="A1:M3"/>
    <mergeCell ref="A45:D45"/>
    <mergeCell ref="E45:H45"/>
    <mergeCell ref="I45:L45"/>
    <mergeCell ref="M45:P45"/>
    <mergeCell ref="Q45:T45"/>
    <mergeCell ref="A46:D46"/>
    <mergeCell ref="E46:H46"/>
    <mergeCell ref="I46:L46"/>
    <mergeCell ref="M46:P46"/>
    <mergeCell ref="Q46:T46"/>
    <mergeCell ref="A43:D43"/>
    <mergeCell ref="E43:H43"/>
    <mergeCell ref="I43:L43"/>
    <mergeCell ref="M43:P43"/>
    <mergeCell ref="Q43:T43"/>
    <mergeCell ref="A44:D44"/>
    <mergeCell ref="E44:H44"/>
    <mergeCell ref="I44:L44"/>
    <mergeCell ref="A41:D41"/>
    <mergeCell ref="E41:H41"/>
    <mergeCell ref="I41:L41"/>
    <mergeCell ref="M41:P41"/>
  </mergeCells>
  <phoneticPr fontId="19" type="noConversion"/>
  <pageMargins left="0.43307086614173229" right="0" top="0" bottom="0" header="0.31496062992125984" footer="0.31496062992125984"/>
  <pageSetup paperSize="9" scale="25" fitToWidth="0" orientation="landscape" r:id="rId1"/>
  <headerFooter alignWithMargins="0"/>
  <colBreaks count="1" manualBreakCount="1">
    <brk id="20" max="6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view="pageBreakPreview" topLeftCell="B1" zoomScale="60" zoomScaleNormal="55" workbookViewId="0">
      <selection activeCell="B1" sqref="B1:Y1"/>
    </sheetView>
  </sheetViews>
  <sheetFormatPr defaultColWidth="9" defaultRowHeight="20.25"/>
  <cols>
    <col min="1" max="1" width="1.875" style="32" customWidth="1"/>
    <col min="2" max="2" width="4.875" style="55" customWidth="1"/>
    <col min="3" max="3" width="0" style="32" hidden="1" customWidth="1"/>
    <col min="4" max="4" width="18.625" style="32" customWidth="1"/>
    <col min="5" max="5" width="5.625" style="56" customWidth="1"/>
    <col min="6" max="6" width="9.625" style="32" customWidth="1"/>
    <col min="7" max="7" width="18.625" style="32" customWidth="1"/>
    <col min="8" max="8" width="5.625" style="56" customWidth="1"/>
    <col min="9" max="9" width="9.625" style="32" customWidth="1"/>
    <col min="10" max="10" width="18.625" style="32" customWidth="1"/>
    <col min="11" max="11" width="5.625" style="56" customWidth="1"/>
    <col min="12" max="12" width="9.625" style="32" customWidth="1"/>
    <col min="13" max="13" width="18.625" style="32" customWidth="1"/>
    <col min="14" max="14" width="7" style="56" customWidth="1"/>
    <col min="15" max="15" width="9.625" style="32" customWidth="1"/>
    <col min="16" max="16" width="18.625" style="32" customWidth="1"/>
    <col min="17" max="17" width="5.625" style="56" customWidth="1"/>
    <col min="18" max="18" width="9.625" style="32" customWidth="1"/>
    <col min="19" max="19" width="18.625" style="32" customWidth="1"/>
    <col min="20" max="20" width="5.625" style="56" customWidth="1"/>
    <col min="21" max="21" width="9.625" style="32" customWidth="1"/>
    <col min="22" max="22" width="5.25" style="62" customWidth="1"/>
    <col min="23" max="23" width="11.75" style="60" customWidth="1"/>
    <col min="24" max="24" width="11.25" style="150" customWidth="1"/>
    <col min="25" max="25" width="6.625" style="63" customWidth="1"/>
    <col min="26" max="26" width="6.625" style="32" customWidth="1"/>
    <col min="27" max="27" width="6" style="2" customWidth="1"/>
    <col min="28" max="28" width="5.5" style="3" customWidth="1"/>
    <col min="29" max="29" width="7.75" style="2" customWidth="1"/>
    <col min="30" max="30" width="8" style="2" customWidth="1"/>
    <col min="31" max="31" width="7.875" style="2" customWidth="1"/>
    <col min="32" max="32" width="7.5" style="2" customWidth="1"/>
    <col min="33" max="34" width="9" style="32" customWidth="1"/>
    <col min="35" max="16384" width="9" style="32"/>
  </cols>
  <sheetData>
    <row r="1" spans="2:32" s="2" customFormat="1" ht="38.25">
      <c r="B1" s="450" t="s">
        <v>85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1"/>
      <c r="AB1" s="3"/>
    </row>
    <row r="2" spans="2:32" s="2" customFormat="1" ht="16.5" customHeight="1">
      <c r="B2" s="491"/>
      <c r="C2" s="492"/>
      <c r="D2" s="492"/>
      <c r="E2" s="492"/>
      <c r="F2" s="492"/>
      <c r="G2" s="492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0"/>
      <c r="Y2" s="6"/>
      <c r="Z2" s="1"/>
      <c r="AB2" s="3"/>
    </row>
    <row r="3" spans="2:32" s="2" customFormat="1" ht="31.5" customHeight="1" thickBot="1">
      <c r="B3" s="155" t="s">
        <v>41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5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83" t="s">
        <v>39</v>
      </c>
      <c r="F4" s="15"/>
      <c r="G4" s="15" t="s">
        <v>3</v>
      </c>
      <c r="H4" s="83" t="s">
        <v>39</v>
      </c>
      <c r="I4" s="15"/>
      <c r="J4" s="15" t="s">
        <v>4</v>
      </c>
      <c r="K4" s="83" t="s">
        <v>39</v>
      </c>
      <c r="L4" s="16"/>
      <c r="M4" s="15" t="s">
        <v>4</v>
      </c>
      <c r="N4" s="83" t="s">
        <v>39</v>
      </c>
      <c r="O4" s="15"/>
      <c r="P4" s="15" t="s">
        <v>4</v>
      </c>
      <c r="Q4" s="83" t="s">
        <v>39</v>
      </c>
      <c r="R4" s="15"/>
      <c r="S4" s="17" t="s">
        <v>5</v>
      </c>
      <c r="T4" s="83" t="s">
        <v>39</v>
      </c>
      <c r="U4" s="15"/>
      <c r="V4" s="157" t="s">
        <v>48</v>
      </c>
      <c r="W4" s="18" t="s">
        <v>6</v>
      </c>
      <c r="X4" s="87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5.099999999999994" customHeight="1">
      <c r="B5" s="94">
        <v>1</v>
      </c>
      <c r="C5" s="487"/>
      <c r="D5" s="24">
        <f>'108年7月菜單'!A32</f>
        <v>0</v>
      </c>
      <c r="E5" s="24" t="s">
        <v>86</v>
      </c>
      <c r="F5" s="25" t="s">
        <v>15</v>
      </c>
      <c r="G5" s="24">
        <f>'108年7月菜單'!A33</f>
        <v>0</v>
      </c>
      <c r="H5" s="24" t="s">
        <v>92</v>
      </c>
      <c r="I5" s="25" t="s">
        <v>15</v>
      </c>
      <c r="J5" s="24">
        <f>'108年7月菜單'!A34</f>
        <v>0</v>
      </c>
      <c r="K5" s="24" t="s">
        <v>91</v>
      </c>
      <c r="L5" s="25" t="s">
        <v>15</v>
      </c>
      <c r="M5" s="24">
        <f>'108年7月菜單'!A35</f>
        <v>0</v>
      </c>
      <c r="N5" s="24" t="s">
        <v>87</v>
      </c>
      <c r="O5" s="25" t="s">
        <v>15</v>
      </c>
      <c r="P5" s="24">
        <f>'108年7月菜單'!A36</f>
        <v>0</v>
      </c>
      <c r="Q5" s="24" t="s">
        <v>44</v>
      </c>
      <c r="R5" s="25" t="s">
        <v>15</v>
      </c>
      <c r="S5" s="24">
        <f>'108年7月菜單'!A37</f>
        <v>0</v>
      </c>
      <c r="T5" s="24" t="s">
        <v>16</v>
      </c>
      <c r="U5" s="25" t="s">
        <v>15</v>
      </c>
      <c r="V5" s="458"/>
      <c r="W5" s="168" t="s">
        <v>7</v>
      </c>
      <c r="X5" s="96" t="s">
        <v>17</v>
      </c>
      <c r="Y5" s="177">
        <f>AB6</f>
        <v>5.7</v>
      </c>
      <c r="Z5" s="2"/>
      <c r="AA5" s="2"/>
      <c r="AB5" s="3"/>
      <c r="AC5" s="2" t="s">
        <v>18</v>
      </c>
      <c r="AD5" s="2" t="s">
        <v>19</v>
      </c>
      <c r="AE5" s="2" t="s">
        <v>20</v>
      </c>
      <c r="AF5" s="2" t="s">
        <v>21</v>
      </c>
    </row>
    <row r="6" spans="2:32" ht="27.95" customHeight="1">
      <c r="B6" s="27" t="s">
        <v>8</v>
      </c>
      <c r="C6" s="487"/>
      <c r="D6" s="31" t="s">
        <v>88</v>
      </c>
      <c r="E6" s="28"/>
      <c r="F6" s="29">
        <v>105</v>
      </c>
      <c r="G6" s="30" t="s">
        <v>95</v>
      </c>
      <c r="H6" s="30"/>
      <c r="I6" s="30">
        <v>50</v>
      </c>
      <c r="J6" s="30" t="s">
        <v>93</v>
      </c>
      <c r="K6" s="30"/>
      <c r="L6" s="30">
        <v>40</v>
      </c>
      <c r="M6" s="31" t="s">
        <v>94</v>
      </c>
      <c r="N6" s="29"/>
      <c r="O6" s="30">
        <v>40</v>
      </c>
      <c r="P6" s="30">
        <f>P5</f>
        <v>0</v>
      </c>
      <c r="Q6" s="189"/>
      <c r="R6" s="30">
        <v>130</v>
      </c>
      <c r="S6" s="28" t="s">
        <v>98</v>
      </c>
      <c r="T6" s="29"/>
      <c r="U6" s="29">
        <v>10</v>
      </c>
      <c r="V6" s="459"/>
      <c r="W6" s="170">
        <f>AE11</f>
        <v>95.5</v>
      </c>
      <c r="X6" s="99" t="s">
        <v>22</v>
      </c>
      <c r="Y6" s="177">
        <f>AB7</f>
        <v>2.8</v>
      </c>
      <c r="Z6" s="12"/>
      <c r="AA6" s="21" t="s">
        <v>23</v>
      </c>
      <c r="AB6" s="3">
        <v>5.7</v>
      </c>
      <c r="AC6" s="3">
        <f>AB6*2</f>
        <v>11.4</v>
      </c>
      <c r="AD6" s="3"/>
      <c r="AE6" s="3">
        <f>AB6*15</f>
        <v>85.5</v>
      </c>
      <c r="AF6" s="3">
        <f>AC6*4+AE6*4</f>
        <v>387.6</v>
      </c>
    </row>
    <row r="7" spans="2:32" ht="27.95" customHeight="1">
      <c r="B7" s="27">
        <v>20</v>
      </c>
      <c r="C7" s="487"/>
      <c r="D7" s="28"/>
      <c r="E7" s="28"/>
      <c r="F7" s="28"/>
      <c r="G7" s="30"/>
      <c r="H7" s="30"/>
      <c r="I7" s="30"/>
      <c r="J7" s="30" t="s">
        <v>90</v>
      </c>
      <c r="K7" s="30"/>
      <c r="L7" s="30">
        <v>15</v>
      </c>
      <c r="M7" s="28" t="s">
        <v>96</v>
      </c>
      <c r="N7" s="208"/>
      <c r="O7" s="208">
        <v>25</v>
      </c>
      <c r="P7" s="29"/>
      <c r="Q7" s="29"/>
      <c r="R7" s="29"/>
      <c r="S7" s="28" t="s">
        <v>99</v>
      </c>
      <c r="T7" s="29"/>
      <c r="U7" s="29">
        <v>5</v>
      </c>
      <c r="V7" s="459"/>
      <c r="W7" s="172" t="s">
        <v>9</v>
      </c>
      <c r="X7" s="102" t="s">
        <v>24</v>
      </c>
      <c r="Y7" s="177">
        <f>AB8</f>
        <v>2</v>
      </c>
      <c r="Z7" s="2"/>
      <c r="AA7" s="33" t="s">
        <v>25</v>
      </c>
      <c r="AB7" s="3">
        <v>2.8</v>
      </c>
      <c r="AC7" s="34">
        <f>AB7*7</f>
        <v>19.599999999999998</v>
      </c>
      <c r="AD7" s="3">
        <f>AB7*5</f>
        <v>14</v>
      </c>
      <c r="AE7" s="3" t="s">
        <v>26</v>
      </c>
      <c r="AF7" s="35">
        <f>AC7*4+AD7*9</f>
        <v>204.39999999999998</v>
      </c>
    </row>
    <row r="8" spans="2:32" ht="27.95" customHeight="1">
      <c r="B8" s="27" t="s">
        <v>10</v>
      </c>
      <c r="C8" s="487"/>
      <c r="D8" s="28"/>
      <c r="E8" s="28"/>
      <c r="F8" s="28"/>
      <c r="G8" s="29"/>
      <c r="H8" s="30"/>
      <c r="I8" s="30"/>
      <c r="J8" s="30" t="s">
        <v>101</v>
      </c>
      <c r="K8" s="30" t="s">
        <v>97</v>
      </c>
      <c r="L8" s="30">
        <v>25</v>
      </c>
      <c r="M8" s="31" t="s">
        <v>90</v>
      </c>
      <c r="N8" s="204"/>
      <c r="O8" s="30">
        <v>10</v>
      </c>
      <c r="P8" s="29"/>
      <c r="Q8" s="36"/>
      <c r="R8" s="29"/>
      <c r="S8" s="28" t="s">
        <v>100</v>
      </c>
      <c r="T8" s="36"/>
      <c r="U8" s="29">
        <v>1</v>
      </c>
      <c r="V8" s="459"/>
      <c r="W8" s="170">
        <f>AD11</f>
        <v>25</v>
      </c>
      <c r="X8" s="102" t="s">
        <v>28</v>
      </c>
      <c r="Y8" s="177">
        <f>AB9</f>
        <v>2.2000000000000002</v>
      </c>
      <c r="Z8" s="12"/>
      <c r="AA8" s="2" t="s">
        <v>29</v>
      </c>
      <c r="AB8" s="3">
        <v>2</v>
      </c>
      <c r="AC8" s="3">
        <f>AB8*1</f>
        <v>2</v>
      </c>
      <c r="AD8" s="3" t="s">
        <v>26</v>
      </c>
      <c r="AE8" s="3">
        <f>AB8*5</f>
        <v>10</v>
      </c>
      <c r="AF8" s="3">
        <f>AC8*4+AE8*4</f>
        <v>48</v>
      </c>
    </row>
    <row r="9" spans="2:32" ht="27.95" customHeight="1">
      <c r="B9" s="490" t="s">
        <v>35</v>
      </c>
      <c r="C9" s="487"/>
      <c r="D9" s="28"/>
      <c r="E9" s="28"/>
      <c r="F9" s="28"/>
      <c r="G9" s="30"/>
      <c r="H9" s="106"/>
      <c r="I9" s="30"/>
      <c r="J9" s="30"/>
      <c r="K9" s="106"/>
      <c r="L9" s="29"/>
      <c r="M9" s="31"/>
      <c r="N9" s="36"/>
      <c r="O9" s="30"/>
      <c r="P9" s="31"/>
      <c r="Q9" s="29"/>
      <c r="R9" s="30"/>
      <c r="S9" s="28"/>
      <c r="T9" s="36"/>
      <c r="U9" s="29"/>
      <c r="V9" s="459"/>
      <c r="W9" s="172" t="s">
        <v>11</v>
      </c>
      <c r="X9" s="102" t="s">
        <v>31</v>
      </c>
      <c r="Y9" s="177">
        <f>AB10</f>
        <v>0</v>
      </c>
      <c r="Z9" s="2"/>
      <c r="AA9" s="2" t="s">
        <v>32</v>
      </c>
      <c r="AB9" s="79">
        <v>2.2000000000000002</v>
      </c>
      <c r="AC9" s="3"/>
      <c r="AD9" s="3">
        <f>AB9*5</f>
        <v>11</v>
      </c>
      <c r="AE9" s="3" t="s">
        <v>26</v>
      </c>
      <c r="AF9" s="3">
        <f>AD9*9</f>
        <v>99</v>
      </c>
    </row>
    <row r="10" spans="2:32" ht="27.95" customHeight="1">
      <c r="B10" s="490"/>
      <c r="C10" s="487"/>
      <c r="D10" s="28"/>
      <c r="E10" s="28"/>
      <c r="F10" s="28"/>
      <c r="G10" s="30"/>
      <c r="H10" s="106"/>
      <c r="I10" s="30"/>
      <c r="J10" s="30"/>
      <c r="K10" s="106"/>
      <c r="L10" s="29"/>
      <c r="M10" s="31"/>
      <c r="N10" s="36"/>
      <c r="O10" s="30"/>
      <c r="P10" s="29"/>
      <c r="Q10" s="36"/>
      <c r="R10" s="29"/>
      <c r="S10" s="28"/>
      <c r="T10" s="36"/>
      <c r="U10" s="29"/>
      <c r="V10" s="459"/>
      <c r="W10" s="170">
        <f>AC11</f>
        <v>33</v>
      </c>
      <c r="X10" s="154" t="s">
        <v>40</v>
      </c>
      <c r="Y10" s="177">
        <v>0</v>
      </c>
      <c r="Z10" s="12"/>
      <c r="AA10" s="2" t="s">
        <v>33</v>
      </c>
      <c r="AE10" s="2">
        <f>AB10*15</f>
        <v>0</v>
      </c>
    </row>
    <row r="11" spans="2:32" ht="27.95" customHeight="1">
      <c r="B11" s="37" t="s">
        <v>34</v>
      </c>
      <c r="C11" s="38"/>
      <c r="D11" s="28"/>
      <c r="E11" s="36"/>
      <c r="F11" s="28"/>
      <c r="G11" s="30"/>
      <c r="H11" s="106"/>
      <c r="I11" s="30"/>
      <c r="J11" s="30"/>
      <c r="K11" s="106"/>
      <c r="L11" s="29"/>
      <c r="M11" s="31"/>
      <c r="N11" s="29"/>
      <c r="O11" s="30"/>
      <c r="P11" s="29"/>
      <c r="Q11" s="36"/>
      <c r="R11" s="29"/>
      <c r="S11" s="29"/>
      <c r="T11" s="36"/>
      <c r="U11" s="29"/>
      <c r="V11" s="459"/>
      <c r="W11" s="172" t="s">
        <v>12</v>
      </c>
      <c r="X11" s="110"/>
      <c r="Y11" s="178"/>
      <c r="Z11" s="2"/>
      <c r="AC11" s="2">
        <f>SUM(AC6:AC10)</f>
        <v>33</v>
      </c>
      <c r="AD11" s="2">
        <f>SUM(AD6:AD10)</f>
        <v>25</v>
      </c>
      <c r="AE11" s="2">
        <f>SUM(AE6:AE10)</f>
        <v>95.5</v>
      </c>
      <c r="AF11" s="2">
        <f>AC11*4+AD11*9+AE11*4</f>
        <v>739</v>
      </c>
    </row>
    <row r="12" spans="2:32" ht="27.9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200"/>
      <c r="N12" s="36"/>
      <c r="O12" s="30"/>
      <c r="P12" s="29"/>
      <c r="Q12" s="36"/>
      <c r="R12" s="29"/>
      <c r="S12" s="29"/>
      <c r="T12" s="36"/>
      <c r="U12" s="29"/>
      <c r="V12" s="460"/>
      <c r="W12" s="170">
        <f>(W6*4)+(W8*9)+(W10*4)</f>
        <v>739</v>
      </c>
      <c r="X12" s="117"/>
      <c r="Y12" s="178"/>
      <c r="Z12" s="12"/>
      <c r="AC12" s="41">
        <f>AC11*4/AF11</f>
        <v>0.17861975642760486</v>
      </c>
      <c r="AD12" s="41">
        <f>AD11*9/AF11</f>
        <v>0.30446549391069011</v>
      </c>
      <c r="AE12" s="41">
        <f>AE11*4/AF11</f>
        <v>0.51691474966170503</v>
      </c>
    </row>
    <row r="13" spans="2:32" s="26" customFormat="1" ht="42">
      <c r="B13" s="94"/>
      <c r="C13" s="487"/>
      <c r="D13" s="24">
        <f>'108年7月菜單'!E32</f>
        <v>0</v>
      </c>
      <c r="E13" s="24"/>
      <c r="F13" s="25" t="s">
        <v>15</v>
      </c>
      <c r="G13" s="24">
        <f>'108年7月菜單'!E33</f>
        <v>0</v>
      </c>
      <c r="H13" s="24"/>
      <c r="I13" s="25" t="s">
        <v>15</v>
      </c>
      <c r="J13" s="24">
        <f>'108年7月菜單'!E34</f>
        <v>0</v>
      </c>
      <c r="K13" s="24"/>
      <c r="L13" s="25" t="s">
        <v>15</v>
      </c>
      <c r="M13" s="24">
        <f>'108年7月菜單'!E35</f>
        <v>0</v>
      </c>
      <c r="N13" s="24"/>
      <c r="O13" s="25" t="s">
        <v>15</v>
      </c>
      <c r="P13" s="24">
        <f>'108年7月菜單'!E36</f>
        <v>0</v>
      </c>
      <c r="Q13" s="24" t="s">
        <v>44</v>
      </c>
      <c r="R13" s="25" t="s">
        <v>15</v>
      </c>
      <c r="S13" s="24">
        <f>'108年7月菜單'!E37</f>
        <v>0</v>
      </c>
      <c r="T13" s="24" t="s">
        <v>16</v>
      </c>
      <c r="U13" s="25" t="s">
        <v>15</v>
      </c>
      <c r="V13" s="458"/>
      <c r="W13" s="168" t="s">
        <v>7</v>
      </c>
      <c r="X13" s="96" t="s">
        <v>70</v>
      </c>
      <c r="Y13" s="177">
        <f>AB14</f>
        <v>0</v>
      </c>
      <c r="Z13" s="2"/>
      <c r="AA13" s="2"/>
      <c r="AB13" s="3"/>
      <c r="AC13" s="2" t="s">
        <v>18</v>
      </c>
      <c r="AD13" s="2" t="s">
        <v>19</v>
      </c>
      <c r="AE13" s="2" t="s">
        <v>20</v>
      </c>
      <c r="AF13" s="2" t="s">
        <v>21</v>
      </c>
    </row>
    <row r="14" spans="2:32" ht="27.95" customHeight="1">
      <c r="B14" s="27" t="s">
        <v>8</v>
      </c>
      <c r="C14" s="487"/>
      <c r="D14" s="30"/>
      <c r="E14" s="30"/>
      <c r="F14" s="30"/>
      <c r="G14" s="30"/>
      <c r="H14" s="31"/>
      <c r="I14" s="30"/>
      <c r="J14" s="31"/>
      <c r="K14" s="205"/>
      <c r="L14" s="30"/>
      <c r="M14" s="29"/>
      <c r="N14" s="182"/>
      <c r="O14" s="182"/>
      <c r="P14" s="29"/>
      <c r="Q14" s="189"/>
      <c r="R14" s="30"/>
      <c r="S14" s="28"/>
      <c r="T14" s="30"/>
      <c r="U14" s="29"/>
      <c r="V14" s="459"/>
      <c r="W14" s="170">
        <f>AE19</f>
        <v>0</v>
      </c>
      <c r="X14" s="99" t="s">
        <v>71</v>
      </c>
      <c r="Y14" s="178">
        <f>AB15</f>
        <v>0</v>
      </c>
      <c r="Z14" s="12"/>
      <c r="AA14" s="21" t="s">
        <v>23</v>
      </c>
      <c r="AC14" s="3">
        <f>AB14*2</f>
        <v>0</v>
      </c>
      <c r="AD14" s="3"/>
      <c r="AE14" s="3">
        <f>AB14*15</f>
        <v>0</v>
      </c>
      <c r="AF14" s="3">
        <f>AC14*4+AE14*4</f>
        <v>0</v>
      </c>
    </row>
    <row r="15" spans="2:32" ht="27.95" customHeight="1">
      <c r="B15" s="27"/>
      <c r="C15" s="487"/>
      <c r="D15" s="30"/>
      <c r="E15" s="30"/>
      <c r="F15" s="30"/>
      <c r="G15" s="30"/>
      <c r="H15" s="31"/>
      <c r="I15" s="30"/>
      <c r="J15" s="30"/>
      <c r="K15" s="30"/>
      <c r="L15" s="30"/>
      <c r="M15" s="29"/>
      <c r="N15" s="182"/>
      <c r="O15" s="29"/>
      <c r="P15" s="29"/>
      <c r="Q15" s="29"/>
      <c r="R15" s="29"/>
      <c r="S15" s="28"/>
      <c r="T15" s="29"/>
      <c r="U15" s="29"/>
      <c r="V15" s="459"/>
      <c r="W15" s="172" t="s">
        <v>9</v>
      </c>
      <c r="X15" s="102" t="s">
        <v>72</v>
      </c>
      <c r="Y15" s="178">
        <f>AB16</f>
        <v>0</v>
      </c>
      <c r="Z15" s="2"/>
      <c r="AA15" s="33" t="s">
        <v>25</v>
      </c>
      <c r="AC15" s="34">
        <f>AB15*7</f>
        <v>0</v>
      </c>
      <c r="AD15" s="3">
        <f>AB15*5</f>
        <v>0</v>
      </c>
      <c r="AE15" s="3" t="s">
        <v>26</v>
      </c>
      <c r="AF15" s="35">
        <f>AC15*4+AD15*9</f>
        <v>0</v>
      </c>
    </row>
    <row r="16" spans="2:32" ht="27.95" customHeight="1">
      <c r="B16" s="27" t="s">
        <v>10</v>
      </c>
      <c r="C16" s="487"/>
      <c r="D16" s="36"/>
      <c r="E16" s="36"/>
      <c r="F16" s="29"/>
      <c r="G16" s="30"/>
      <c r="H16" s="106"/>
      <c r="I16" s="30"/>
      <c r="J16" s="30"/>
      <c r="K16" s="30"/>
      <c r="L16" s="30"/>
      <c r="M16" s="31"/>
      <c r="N16" s="30"/>
      <c r="O16" s="30"/>
      <c r="P16" s="29"/>
      <c r="Q16" s="36"/>
      <c r="R16" s="29"/>
      <c r="S16" s="28"/>
      <c r="T16" s="36"/>
      <c r="U16" s="29"/>
      <c r="V16" s="459"/>
      <c r="W16" s="170">
        <v>23</v>
      </c>
      <c r="X16" s="102" t="s">
        <v>73</v>
      </c>
      <c r="Y16" s="178">
        <f>AB17</f>
        <v>0</v>
      </c>
      <c r="Z16" s="12"/>
      <c r="AA16" s="2" t="s">
        <v>29</v>
      </c>
      <c r="AC16" s="3">
        <f>AB16*1</f>
        <v>0</v>
      </c>
      <c r="AD16" s="3" t="s">
        <v>26</v>
      </c>
      <c r="AE16" s="3">
        <f>AB16*5</f>
        <v>0</v>
      </c>
      <c r="AF16" s="3">
        <f>AC16*4+AE16*4</f>
        <v>0</v>
      </c>
    </row>
    <row r="17" spans="2:32" ht="27.95" customHeight="1">
      <c r="B17" s="490" t="s">
        <v>36</v>
      </c>
      <c r="C17" s="487"/>
      <c r="D17" s="36"/>
      <c r="E17" s="36"/>
      <c r="F17" s="29"/>
      <c r="G17" s="29"/>
      <c r="H17" s="36"/>
      <c r="I17" s="29"/>
      <c r="J17" s="30"/>
      <c r="K17" s="30"/>
      <c r="L17" s="28"/>
      <c r="M17" s="31"/>
      <c r="N17" s="30"/>
      <c r="O17" s="30"/>
      <c r="P17" s="29"/>
      <c r="Q17" s="36"/>
      <c r="R17" s="29"/>
      <c r="S17" s="28"/>
      <c r="T17" s="205"/>
      <c r="U17" s="29"/>
      <c r="V17" s="459"/>
      <c r="W17" s="172" t="s">
        <v>11</v>
      </c>
      <c r="X17" s="102" t="s">
        <v>74</v>
      </c>
      <c r="Y17" s="178">
        <f>AB18</f>
        <v>0</v>
      </c>
      <c r="Z17" s="2"/>
      <c r="AA17" s="2" t="s">
        <v>32</v>
      </c>
      <c r="AB17" s="79"/>
      <c r="AC17" s="3"/>
      <c r="AD17" s="3">
        <f>AB17*5</f>
        <v>0</v>
      </c>
      <c r="AE17" s="3" t="s">
        <v>26</v>
      </c>
      <c r="AF17" s="3">
        <f>AD17*9</f>
        <v>0</v>
      </c>
    </row>
    <row r="18" spans="2:32" ht="27.95" customHeight="1">
      <c r="B18" s="490"/>
      <c r="C18" s="487"/>
      <c r="D18" s="36"/>
      <c r="E18" s="36"/>
      <c r="F18" s="29"/>
      <c r="G18" s="29"/>
      <c r="H18" s="36"/>
      <c r="I18" s="29"/>
      <c r="J18" s="201"/>
      <c r="K18" s="36"/>
      <c r="L18" s="29"/>
      <c r="M18" s="31"/>
      <c r="N18" s="30"/>
      <c r="O18" s="30"/>
      <c r="P18" s="29"/>
      <c r="Q18" s="36"/>
      <c r="R18" s="29"/>
      <c r="S18" s="28"/>
      <c r="T18" s="36"/>
      <c r="U18" s="29"/>
      <c r="V18" s="459"/>
      <c r="W18" s="170">
        <f>AC19</f>
        <v>0</v>
      </c>
      <c r="X18" s="154" t="s">
        <v>75</v>
      </c>
      <c r="Y18" s="178">
        <v>0</v>
      </c>
      <c r="Z18" s="12"/>
      <c r="AA18" s="2" t="s">
        <v>33</v>
      </c>
      <c r="AE18" s="2">
        <f>AB18*15</f>
        <v>0</v>
      </c>
    </row>
    <row r="19" spans="2:32" ht="27.95" customHeight="1">
      <c r="B19" s="37" t="s">
        <v>34</v>
      </c>
      <c r="C19" s="38"/>
      <c r="D19" s="36"/>
      <c r="E19" s="36"/>
      <c r="F19" s="29"/>
      <c r="G19" s="29"/>
      <c r="H19" s="36"/>
      <c r="I19" s="29"/>
      <c r="J19" s="201"/>
      <c r="K19" s="30"/>
      <c r="L19" s="29"/>
      <c r="M19" s="222"/>
      <c r="N19" s="36"/>
      <c r="O19" s="30"/>
      <c r="P19" s="29"/>
      <c r="Q19" s="36"/>
      <c r="R19" s="29"/>
      <c r="S19" s="29"/>
      <c r="T19" s="36"/>
      <c r="U19" s="29"/>
      <c r="V19" s="459"/>
      <c r="W19" s="172" t="s">
        <v>12</v>
      </c>
      <c r="X19" s="110"/>
      <c r="Y19" s="178"/>
      <c r="Z19" s="2"/>
      <c r="AC19" s="2">
        <f>SUM(AC14:AC18)</f>
        <v>0</v>
      </c>
      <c r="AD19" s="2">
        <f>SUM(AD14:AD18)</f>
        <v>0</v>
      </c>
      <c r="AE19" s="2">
        <f>SUM(AE14:AE18)</f>
        <v>0</v>
      </c>
      <c r="AF19" s="2">
        <f>AC19*4+AD19*9+AE19*4</f>
        <v>0</v>
      </c>
    </row>
    <row r="20" spans="2:32" ht="27.95" customHeight="1" thickBot="1">
      <c r="B20" s="39"/>
      <c r="C20" s="40"/>
      <c r="D20" s="36"/>
      <c r="E20" s="36"/>
      <c r="F20" s="29"/>
      <c r="G20" s="29"/>
      <c r="H20" s="36"/>
      <c r="I20" s="29"/>
      <c r="J20" s="31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460"/>
      <c r="W20" s="170">
        <f>AF19</f>
        <v>0</v>
      </c>
      <c r="X20" s="117"/>
      <c r="Y20" s="180"/>
      <c r="Z20" s="12"/>
      <c r="AC20" s="41" t="e">
        <f>AC19*4/AF19</f>
        <v>#DIV/0!</v>
      </c>
      <c r="AD20" s="41" t="e">
        <f>AD19*9/AF19</f>
        <v>#DIV/0!</v>
      </c>
      <c r="AE20" s="41" t="e">
        <f>AE19*4/AF19</f>
        <v>#DIV/0!</v>
      </c>
    </row>
    <row r="21" spans="2:32" s="26" customFormat="1" ht="42">
      <c r="B21" s="94"/>
      <c r="C21" s="487"/>
      <c r="D21" s="24">
        <f>'108年7月菜單'!I32</f>
        <v>0</v>
      </c>
      <c r="E21" s="24"/>
      <c r="F21" s="25" t="s">
        <v>15</v>
      </c>
      <c r="G21" s="24">
        <f>'108年7月菜單'!I33</f>
        <v>0</v>
      </c>
      <c r="H21" s="24"/>
      <c r="I21" s="25" t="s">
        <v>15</v>
      </c>
      <c r="J21" s="24">
        <f>'108年7月菜單'!I34</f>
        <v>0</v>
      </c>
      <c r="K21" s="24"/>
      <c r="L21" s="25" t="s">
        <v>15</v>
      </c>
      <c r="M21" s="24">
        <f>'108年7月菜單'!I35</f>
        <v>0</v>
      </c>
      <c r="N21" s="24"/>
      <c r="O21" s="25" t="s">
        <v>15</v>
      </c>
      <c r="P21" s="24">
        <f>'108年7月菜單'!I36</f>
        <v>0</v>
      </c>
      <c r="Q21" s="24" t="s">
        <v>44</v>
      </c>
      <c r="R21" s="25" t="s">
        <v>15</v>
      </c>
      <c r="S21" s="188">
        <f>'108年7月菜單'!I37</f>
        <v>0</v>
      </c>
      <c r="T21" s="24" t="s">
        <v>16</v>
      </c>
      <c r="U21" s="25" t="s">
        <v>15</v>
      </c>
      <c r="V21" s="446"/>
      <c r="W21" s="168" t="s">
        <v>82</v>
      </c>
      <c r="X21" s="96" t="s">
        <v>17</v>
      </c>
      <c r="Y21" s="135">
        <f>AB22</f>
        <v>0</v>
      </c>
      <c r="Z21" s="2"/>
      <c r="AA21" s="2"/>
      <c r="AB21" s="3"/>
      <c r="AC21" s="2" t="s">
        <v>18</v>
      </c>
      <c r="AD21" s="2" t="s">
        <v>19</v>
      </c>
      <c r="AE21" s="2" t="s">
        <v>20</v>
      </c>
      <c r="AF21" s="2" t="s">
        <v>21</v>
      </c>
    </row>
    <row r="22" spans="2:32" s="45" customFormat="1" ht="27.75" customHeight="1">
      <c r="B22" s="43" t="s">
        <v>8</v>
      </c>
      <c r="C22" s="487"/>
      <c r="D22" s="31"/>
      <c r="E22" s="28"/>
      <c r="F22" s="29"/>
      <c r="G22" s="30"/>
      <c r="H22" s="31"/>
      <c r="I22" s="30"/>
      <c r="J22" s="29"/>
      <c r="K22" s="29"/>
      <c r="L22" s="208"/>
      <c r="M22" s="30"/>
      <c r="N22" s="30"/>
      <c r="O22" s="30"/>
      <c r="P22" s="29"/>
      <c r="Q22" s="189"/>
      <c r="R22" s="30"/>
      <c r="S22" s="29"/>
      <c r="T22" s="29"/>
      <c r="U22" s="29"/>
      <c r="V22" s="447"/>
      <c r="W22" s="170">
        <f>AE27</f>
        <v>0</v>
      </c>
      <c r="X22" s="99" t="s">
        <v>22</v>
      </c>
      <c r="Y22" s="136">
        <v>2</v>
      </c>
      <c r="Z22" s="44"/>
      <c r="AA22" s="21" t="s">
        <v>23</v>
      </c>
      <c r="AB22" s="3"/>
      <c r="AC22" s="3">
        <f>AB22*2</f>
        <v>0</v>
      </c>
      <c r="AD22" s="3"/>
      <c r="AE22" s="3">
        <f>AB22*15</f>
        <v>0</v>
      </c>
      <c r="AF22" s="3">
        <f>AC22*4+AE22*4</f>
        <v>0</v>
      </c>
    </row>
    <row r="23" spans="2:32" s="45" customFormat="1" ht="27.95" customHeight="1">
      <c r="B23" s="43"/>
      <c r="C23" s="487"/>
      <c r="D23" s="29"/>
      <c r="E23" s="29"/>
      <c r="F23" s="29"/>
      <c r="G23" s="30"/>
      <c r="H23" s="31"/>
      <c r="I23" s="30"/>
      <c r="J23" s="208"/>
      <c r="K23" s="208"/>
      <c r="L23" s="208"/>
      <c r="M23" s="30"/>
      <c r="N23" s="30"/>
      <c r="O23" s="30"/>
      <c r="P23" s="29"/>
      <c r="Q23" s="29"/>
      <c r="R23" s="29"/>
      <c r="S23" s="29"/>
      <c r="T23" s="29"/>
      <c r="U23" s="29"/>
      <c r="V23" s="447"/>
      <c r="W23" s="172" t="s">
        <v>9</v>
      </c>
      <c r="X23" s="102" t="s">
        <v>24</v>
      </c>
      <c r="Y23" s="136">
        <f>AB24</f>
        <v>0</v>
      </c>
      <c r="Z23" s="46"/>
      <c r="AA23" s="33" t="s">
        <v>25</v>
      </c>
      <c r="AB23" s="3"/>
      <c r="AC23" s="34">
        <f>AB23*7</f>
        <v>0</v>
      </c>
      <c r="AD23" s="3">
        <f>AB23*5</f>
        <v>0</v>
      </c>
      <c r="AE23" s="3" t="s">
        <v>26</v>
      </c>
      <c r="AF23" s="35">
        <f>AC23*4+AD23*9</f>
        <v>0</v>
      </c>
    </row>
    <row r="24" spans="2:32" s="45" customFormat="1" ht="27.95" customHeight="1">
      <c r="B24" s="43" t="s">
        <v>10</v>
      </c>
      <c r="C24" s="487"/>
      <c r="D24" s="29"/>
      <c r="E24" s="36"/>
      <c r="F24" s="29"/>
      <c r="G24" s="30"/>
      <c r="H24" s="31"/>
      <c r="I24" s="30"/>
      <c r="J24" s="208"/>
      <c r="K24" s="208"/>
      <c r="L24" s="208"/>
      <c r="M24" s="30"/>
      <c r="N24" s="217"/>
      <c r="O24" s="30"/>
      <c r="P24" s="29"/>
      <c r="Q24" s="36"/>
      <c r="R24" s="29"/>
      <c r="S24" s="28"/>
      <c r="T24" s="36"/>
      <c r="U24" s="29"/>
      <c r="V24" s="447"/>
      <c r="W24" s="170">
        <f>AD27</f>
        <v>0</v>
      </c>
      <c r="X24" s="102" t="s">
        <v>28</v>
      </c>
      <c r="Y24" s="136">
        <f>AB25</f>
        <v>0</v>
      </c>
      <c r="Z24" s="44"/>
      <c r="AA24" s="2" t="s">
        <v>29</v>
      </c>
      <c r="AB24" s="3"/>
      <c r="AC24" s="3">
        <f>AB24*1</f>
        <v>0</v>
      </c>
      <c r="AD24" s="3" t="s">
        <v>26</v>
      </c>
      <c r="AE24" s="3">
        <f>AB24*5</f>
        <v>0</v>
      </c>
      <c r="AF24" s="3">
        <f>AC24*4+AE24*4</f>
        <v>0</v>
      </c>
    </row>
    <row r="25" spans="2:32" s="45" customFormat="1" ht="27.95" customHeight="1">
      <c r="B25" s="489" t="s">
        <v>37</v>
      </c>
      <c r="C25" s="487"/>
      <c r="D25" s="29"/>
      <c r="E25" s="205"/>
      <c r="F25" s="29"/>
      <c r="G25" s="29"/>
      <c r="H25" s="28"/>
      <c r="I25" s="29"/>
      <c r="J25" s="30"/>
      <c r="K25" s="106"/>
      <c r="L25" s="30"/>
      <c r="M25" s="30"/>
      <c r="N25" s="106"/>
      <c r="O25" s="30"/>
      <c r="P25" s="29"/>
      <c r="Q25" s="36"/>
      <c r="R25" s="29"/>
      <c r="S25" s="29"/>
      <c r="T25" s="36"/>
      <c r="U25" s="29"/>
      <c r="V25" s="447"/>
      <c r="W25" s="172" t="s">
        <v>11</v>
      </c>
      <c r="X25" s="102" t="s">
        <v>31</v>
      </c>
      <c r="Y25" s="136">
        <f>AB26</f>
        <v>0</v>
      </c>
      <c r="Z25" s="46"/>
      <c r="AA25" s="2" t="s">
        <v>32</v>
      </c>
      <c r="AB25" s="3"/>
      <c r="AC25" s="3"/>
      <c r="AD25" s="3">
        <f>AB25*5</f>
        <v>0</v>
      </c>
      <c r="AE25" s="3" t="s">
        <v>26</v>
      </c>
      <c r="AF25" s="3">
        <f>AD25*9</f>
        <v>0</v>
      </c>
    </row>
    <row r="26" spans="2:32" s="45" customFormat="1" ht="27.95" customHeight="1">
      <c r="B26" s="489"/>
      <c r="C26" s="487"/>
      <c r="D26" s="29"/>
      <c r="E26" s="36"/>
      <c r="F26" s="29"/>
      <c r="G26" s="47"/>
      <c r="H26" s="36"/>
      <c r="I26" s="164"/>
      <c r="J26" s="207"/>
      <c r="K26" s="106"/>
      <c r="L26" s="30"/>
      <c r="M26" s="30"/>
      <c r="N26" s="106"/>
      <c r="O26" s="30"/>
      <c r="P26" s="29"/>
      <c r="Q26" s="36"/>
      <c r="R26" s="29"/>
      <c r="S26" s="29"/>
      <c r="T26" s="36"/>
      <c r="U26" s="29"/>
      <c r="V26" s="447"/>
      <c r="W26" s="170">
        <f>AC27</f>
        <v>0</v>
      </c>
      <c r="X26" s="154" t="s">
        <v>40</v>
      </c>
      <c r="Y26" s="136">
        <v>0</v>
      </c>
      <c r="Z26" s="44"/>
      <c r="AA26" s="2" t="s">
        <v>33</v>
      </c>
      <c r="AB26" s="3"/>
      <c r="AC26" s="2"/>
      <c r="AD26" s="2"/>
      <c r="AE26" s="2">
        <f>AB26*15</f>
        <v>0</v>
      </c>
      <c r="AF26" s="2"/>
    </row>
    <row r="27" spans="2:32" s="45" customFormat="1" ht="27.95" customHeight="1">
      <c r="B27" s="37" t="s">
        <v>34</v>
      </c>
      <c r="C27" s="48"/>
      <c r="D27" s="29"/>
      <c r="E27" s="36"/>
      <c r="F27" s="29"/>
      <c r="G27" s="29"/>
      <c r="H27" s="36"/>
      <c r="I27" s="164"/>
      <c r="J27" s="210"/>
      <c r="K27" s="165"/>
      <c r="L27" s="29"/>
      <c r="M27" s="210"/>
      <c r="N27" s="165"/>
      <c r="O27" s="29"/>
      <c r="P27" s="29"/>
      <c r="Q27" s="36"/>
      <c r="R27" s="29"/>
      <c r="S27" s="29"/>
      <c r="T27" s="36"/>
      <c r="U27" s="29"/>
      <c r="V27" s="447"/>
      <c r="W27" s="186" t="s">
        <v>12</v>
      </c>
      <c r="X27" s="110"/>
      <c r="Y27" s="136"/>
      <c r="Z27" s="46"/>
      <c r="AA27" s="2"/>
      <c r="AB27" s="3"/>
      <c r="AC27" s="2">
        <f>SUM(AC22:AC26)</f>
        <v>0</v>
      </c>
      <c r="AD27" s="2">
        <f>SUM(AD22:AD26)</f>
        <v>0</v>
      </c>
      <c r="AE27" s="2">
        <f>SUM(AE22:AE26)</f>
        <v>0</v>
      </c>
      <c r="AF27" s="2">
        <f>AC27*4+AD27*9+AE27*4</f>
        <v>0</v>
      </c>
    </row>
    <row r="28" spans="2:32" s="45" customFormat="1" ht="27.95" customHeight="1" thickBot="1">
      <c r="B28" s="49"/>
      <c r="C28" s="50"/>
      <c r="D28" s="36"/>
      <c r="E28" s="36"/>
      <c r="F28" s="29"/>
      <c r="G28" s="29"/>
      <c r="H28" s="36"/>
      <c r="I28" s="164"/>
      <c r="J28" s="212"/>
      <c r="K28" s="165"/>
      <c r="L28" s="29"/>
      <c r="M28" s="212"/>
      <c r="N28" s="165"/>
      <c r="O28" s="29"/>
      <c r="P28" s="29"/>
      <c r="Q28" s="36"/>
      <c r="R28" s="29"/>
      <c r="S28" s="29"/>
      <c r="T28" s="36"/>
      <c r="U28" s="29"/>
      <c r="V28" s="448"/>
      <c r="W28" s="187">
        <f>(W22*4)+(W24*9)+(W26*4)</f>
        <v>0</v>
      </c>
      <c r="X28" s="107"/>
      <c r="Y28" s="136"/>
      <c r="Z28" s="44"/>
      <c r="AA28" s="46"/>
      <c r="AB28" s="51"/>
      <c r="AC28" s="41" t="e">
        <f>AC27*4/AF27</f>
        <v>#DIV/0!</v>
      </c>
      <c r="AD28" s="41" t="e">
        <f>AD27*9/AF27</f>
        <v>#DIV/0!</v>
      </c>
      <c r="AE28" s="41" t="e">
        <f>AE27*4/AF27</f>
        <v>#DIV/0!</v>
      </c>
      <c r="AF28" s="46"/>
    </row>
    <row r="29" spans="2:32" s="26" customFormat="1" ht="42">
      <c r="B29" s="94"/>
      <c r="C29" s="487"/>
      <c r="D29" s="24">
        <f>'108年7月菜單'!M32</f>
        <v>0</v>
      </c>
      <c r="E29" s="24"/>
      <c r="F29" s="25" t="s">
        <v>15</v>
      </c>
      <c r="G29" s="24">
        <f>'108年7月菜單'!M33</f>
        <v>0</v>
      </c>
      <c r="H29" s="24"/>
      <c r="I29" s="25" t="s">
        <v>15</v>
      </c>
      <c r="J29" s="166">
        <f>'108年7月菜單'!M34</f>
        <v>0</v>
      </c>
      <c r="K29" s="24"/>
      <c r="L29" s="25" t="s">
        <v>15</v>
      </c>
      <c r="M29" s="24">
        <f>'108年7月菜單'!M35</f>
        <v>0</v>
      </c>
      <c r="N29" s="24"/>
      <c r="O29" s="25" t="s">
        <v>15</v>
      </c>
      <c r="P29" s="24">
        <f>'108年7月菜單'!M36</f>
        <v>0</v>
      </c>
      <c r="Q29" s="24" t="s">
        <v>59</v>
      </c>
      <c r="R29" s="25" t="s">
        <v>15</v>
      </c>
      <c r="S29" s="24">
        <f>'108年7月菜單'!M37</f>
        <v>0</v>
      </c>
      <c r="T29" s="24" t="s">
        <v>16</v>
      </c>
      <c r="U29" s="25" t="s">
        <v>15</v>
      </c>
      <c r="V29" s="458"/>
      <c r="W29" s="168" t="s">
        <v>7</v>
      </c>
      <c r="X29" s="96" t="s">
        <v>17</v>
      </c>
      <c r="Y29" s="135">
        <f>AB30</f>
        <v>0</v>
      </c>
      <c r="Z29" s="2"/>
      <c r="AA29" s="2"/>
      <c r="AB29" s="3"/>
      <c r="AC29" s="2" t="s">
        <v>18</v>
      </c>
      <c r="AD29" s="2" t="s">
        <v>19</v>
      </c>
      <c r="AE29" s="2" t="s">
        <v>20</v>
      </c>
      <c r="AF29" s="2" t="s">
        <v>21</v>
      </c>
    </row>
    <row r="30" spans="2:32" ht="27.95" customHeight="1">
      <c r="B30" s="27" t="s">
        <v>8</v>
      </c>
      <c r="C30" s="487"/>
      <c r="D30" s="31"/>
      <c r="E30" s="31"/>
      <c r="F30" s="31"/>
      <c r="G30" s="31"/>
      <c r="H30" s="29"/>
      <c r="I30" s="29"/>
      <c r="J30" s="31"/>
      <c r="K30" s="218"/>
      <c r="L30" s="30"/>
      <c r="M30" s="30"/>
      <c r="N30" s="158"/>
      <c r="O30" s="30"/>
      <c r="P30" s="29"/>
      <c r="Q30" s="189"/>
      <c r="R30" s="30"/>
      <c r="S30" s="28"/>
      <c r="T30" s="158"/>
      <c r="U30" s="28"/>
      <c r="V30" s="459"/>
      <c r="W30" s="170">
        <f>AE35</f>
        <v>0</v>
      </c>
      <c r="X30" s="99" t="s">
        <v>22</v>
      </c>
      <c r="Y30" s="135">
        <f>AB31</f>
        <v>0</v>
      </c>
      <c r="Z30" s="12"/>
      <c r="AA30" s="21" t="s">
        <v>23</v>
      </c>
      <c r="AC30" s="3">
        <f>AB30*2</f>
        <v>0</v>
      </c>
      <c r="AD30" s="3"/>
      <c r="AE30" s="3">
        <f>AB30*15</f>
        <v>0</v>
      </c>
      <c r="AF30" s="3">
        <f>AC30*4+AE30*4</f>
        <v>0</v>
      </c>
    </row>
    <row r="31" spans="2:32" ht="27.95" customHeight="1">
      <c r="B31" s="27"/>
      <c r="C31" s="487"/>
      <c r="D31" s="31"/>
      <c r="E31" s="31"/>
      <c r="F31" s="31"/>
      <c r="G31" s="28"/>
      <c r="H31" s="29"/>
      <c r="I31" s="29"/>
      <c r="J31" s="30"/>
      <c r="K31" s="30"/>
      <c r="L31" s="30"/>
      <c r="M31" s="30"/>
      <c r="N31" s="158"/>
      <c r="O31" s="30"/>
      <c r="P31" s="30"/>
      <c r="Q31" s="106"/>
      <c r="R31" s="30"/>
      <c r="S31" s="28"/>
      <c r="T31" s="28"/>
      <c r="U31" s="28"/>
      <c r="V31" s="459"/>
      <c r="W31" s="172" t="s">
        <v>9</v>
      </c>
      <c r="X31" s="102" t="s">
        <v>24</v>
      </c>
      <c r="Y31" s="135">
        <f>AB32</f>
        <v>0</v>
      </c>
      <c r="Z31" s="2"/>
      <c r="AA31" s="33" t="s">
        <v>25</v>
      </c>
      <c r="AC31" s="34">
        <f>AB31*7</f>
        <v>0</v>
      </c>
      <c r="AD31" s="3">
        <f>AB31*5</f>
        <v>0</v>
      </c>
      <c r="AE31" s="3" t="s">
        <v>26</v>
      </c>
      <c r="AF31" s="35">
        <f>AC31*4+AD31*9</f>
        <v>0</v>
      </c>
    </row>
    <row r="32" spans="2:32" ht="27.95" customHeight="1">
      <c r="B32" s="27" t="s">
        <v>10</v>
      </c>
      <c r="C32" s="487"/>
      <c r="D32" s="36"/>
      <c r="E32" s="36"/>
      <c r="F32" s="29"/>
      <c r="G32" s="28"/>
      <c r="H32" s="36"/>
      <c r="I32" s="29"/>
      <c r="J32" s="30"/>
      <c r="K32" s="202"/>
      <c r="L32" s="30"/>
      <c r="M32" s="30"/>
      <c r="N32" s="36"/>
      <c r="O32" s="30"/>
      <c r="P32" s="30"/>
      <c r="Q32" s="106"/>
      <c r="R32" s="30"/>
      <c r="S32" s="28"/>
      <c r="T32" s="29"/>
      <c r="U32" s="29"/>
      <c r="V32" s="459"/>
      <c r="W32" s="170">
        <f>AD35</f>
        <v>0</v>
      </c>
      <c r="X32" s="102" t="s">
        <v>28</v>
      </c>
      <c r="Y32" s="135">
        <f>AB33</f>
        <v>0</v>
      </c>
      <c r="Z32" s="12"/>
      <c r="AA32" s="2" t="s">
        <v>29</v>
      </c>
      <c r="AC32" s="3">
        <f>AB32*1</f>
        <v>0</v>
      </c>
      <c r="AD32" s="3" t="s">
        <v>26</v>
      </c>
      <c r="AE32" s="3">
        <f>AB32*5</f>
        <v>0</v>
      </c>
      <c r="AF32" s="3">
        <f>AC32*4+AE32*4</f>
        <v>0</v>
      </c>
    </row>
    <row r="33" spans="2:32" ht="27.95" customHeight="1">
      <c r="B33" s="490" t="s">
        <v>38</v>
      </c>
      <c r="C33" s="487"/>
      <c r="D33" s="36"/>
      <c r="E33" s="36"/>
      <c r="F33" s="29"/>
      <c r="G33" s="28"/>
      <c r="H33" s="36"/>
      <c r="I33" s="29"/>
      <c r="J33" s="30"/>
      <c r="K33" s="202"/>
      <c r="L33" s="30"/>
      <c r="M33" s="30"/>
      <c r="N33" s="36"/>
      <c r="O33" s="30"/>
      <c r="P33" s="29"/>
      <c r="Q33" s="36"/>
      <c r="R33" s="29"/>
      <c r="S33" s="28"/>
      <c r="T33" s="29"/>
      <c r="U33" s="29"/>
      <c r="V33" s="459"/>
      <c r="W33" s="172" t="s">
        <v>11</v>
      </c>
      <c r="X33" s="102" t="s">
        <v>31</v>
      </c>
      <c r="Y33" s="135">
        <f>AB34</f>
        <v>0</v>
      </c>
      <c r="Z33" s="2"/>
      <c r="AA33" s="2" t="s">
        <v>32</v>
      </c>
      <c r="AC33" s="3"/>
      <c r="AD33" s="3">
        <f>AB33*5</f>
        <v>0</v>
      </c>
      <c r="AE33" s="3" t="s">
        <v>26</v>
      </c>
      <c r="AF33" s="3">
        <f>AD33*9</f>
        <v>0</v>
      </c>
    </row>
    <row r="34" spans="2:32" ht="27.95" customHeight="1">
      <c r="B34" s="490"/>
      <c r="C34" s="487"/>
      <c r="D34" s="36"/>
      <c r="E34" s="36"/>
      <c r="F34" s="29"/>
      <c r="G34" s="28"/>
      <c r="H34" s="36"/>
      <c r="I34" s="29"/>
      <c r="J34" s="201"/>
      <c r="K34" s="36"/>
      <c r="L34" s="28"/>
      <c r="M34" s="30"/>
      <c r="N34" s="36"/>
      <c r="O34" s="30"/>
      <c r="P34" s="29"/>
      <c r="Q34" s="36"/>
      <c r="R34" s="29"/>
      <c r="S34" s="28"/>
      <c r="T34" s="36"/>
      <c r="U34" s="29"/>
      <c r="V34" s="459"/>
      <c r="W34" s="170">
        <f>AC35</f>
        <v>0</v>
      </c>
      <c r="X34" s="154" t="s">
        <v>40</v>
      </c>
      <c r="Y34" s="135">
        <v>0</v>
      </c>
      <c r="Z34" s="12"/>
      <c r="AA34" s="2" t="s">
        <v>33</v>
      </c>
      <c r="AE34" s="2">
        <f>AB34*15</f>
        <v>0</v>
      </c>
    </row>
    <row r="35" spans="2:32" ht="27.95" customHeight="1">
      <c r="B35" s="37" t="s">
        <v>34</v>
      </c>
      <c r="C35" s="38"/>
      <c r="D35" s="36"/>
      <c r="E35" s="36"/>
      <c r="F35" s="29"/>
      <c r="G35" s="29"/>
      <c r="H35" s="36"/>
      <c r="I35" s="29"/>
      <c r="J35" s="28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459"/>
      <c r="W35" s="172" t="s">
        <v>12</v>
      </c>
      <c r="X35" s="110"/>
      <c r="Y35" s="136"/>
      <c r="Z35" s="2"/>
      <c r="AC35" s="2">
        <f>SUM(AC30:AC34)</f>
        <v>0</v>
      </c>
      <c r="AD35" s="2">
        <f>SUM(AD30:AD34)</f>
        <v>0</v>
      </c>
      <c r="AE35" s="2">
        <f>SUM(AE30:AE34)</f>
        <v>0</v>
      </c>
      <c r="AF35" s="2">
        <f>AC35*4+AD35*9+AE35*4</f>
        <v>0</v>
      </c>
    </row>
    <row r="36" spans="2:32" ht="27.95" customHeigh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460"/>
      <c r="W36" s="170">
        <f>(W30*4)+(W32*9)+(W34*4)</f>
        <v>0</v>
      </c>
      <c r="X36" s="107"/>
      <c r="Y36" s="136"/>
      <c r="Z36" s="12"/>
      <c r="AC36" s="41" t="e">
        <f>AC35*4/AF35</f>
        <v>#DIV/0!</v>
      </c>
      <c r="AD36" s="41" t="e">
        <f>AD35*9/AF35</f>
        <v>#DIV/0!</v>
      </c>
      <c r="AE36" s="41" t="e">
        <f>AE35*4/AF35</f>
        <v>#DIV/0!</v>
      </c>
    </row>
    <row r="37" spans="2:32" s="26" customFormat="1" ht="42">
      <c r="B37" s="94"/>
      <c r="C37" s="487"/>
      <c r="D37" s="24">
        <f>'108年7月菜單'!Q32</f>
        <v>0</v>
      </c>
      <c r="E37" s="24"/>
      <c r="F37" s="25" t="s">
        <v>15</v>
      </c>
      <c r="G37" s="24">
        <f>'108年7月菜單'!Q33</f>
        <v>0</v>
      </c>
      <c r="H37" s="24"/>
      <c r="I37" s="25" t="s">
        <v>15</v>
      </c>
      <c r="J37" s="24">
        <f>'108年7月菜單'!Q34</f>
        <v>0</v>
      </c>
      <c r="K37" s="24"/>
      <c r="L37" s="25" t="s">
        <v>15</v>
      </c>
      <c r="M37" s="24">
        <f>'108年7月菜單'!Q35</f>
        <v>0</v>
      </c>
      <c r="N37" s="24"/>
      <c r="O37" s="25" t="s">
        <v>15</v>
      </c>
      <c r="P37" s="24">
        <f>'108年7月菜單'!Q36</f>
        <v>0</v>
      </c>
      <c r="Q37" s="24" t="s">
        <v>59</v>
      </c>
      <c r="R37" s="25" t="s">
        <v>15</v>
      </c>
      <c r="S37" s="24">
        <f>'108年7月菜單'!Q37</f>
        <v>0</v>
      </c>
      <c r="T37" s="24" t="s">
        <v>58</v>
      </c>
      <c r="U37" s="25" t="s">
        <v>15</v>
      </c>
      <c r="V37" s="458"/>
      <c r="W37" s="168" t="s">
        <v>7</v>
      </c>
      <c r="X37" s="169" t="s">
        <v>17</v>
      </c>
      <c r="Y37" s="135">
        <f>AB38</f>
        <v>0</v>
      </c>
      <c r="Z37" s="2"/>
      <c r="AA37" s="2"/>
      <c r="AB37" s="3"/>
      <c r="AC37" s="2" t="s">
        <v>18</v>
      </c>
      <c r="AD37" s="2" t="s">
        <v>19</v>
      </c>
      <c r="AE37" s="2" t="s">
        <v>20</v>
      </c>
      <c r="AF37" s="2" t="s">
        <v>21</v>
      </c>
    </row>
    <row r="38" spans="2:32" ht="27.95" customHeight="1">
      <c r="B38" s="27" t="s">
        <v>8</v>
      </c>
      <c r="C38" s="487"/>
      <c r="D38" s="28"/>
      <c r="E38" s="28"/>
      <c r="F38" s="29"/>
      <c r="G38" s="31"/>
      <c r="H38" s="30"/>
      <c r="I38" s="160"/>
      <c r="J38" s="31"/>
      <c r="K38" s="28"/>
      <c r="L38" s="31"/>
      <c r="M38" s="28"/>
      <c r="N38" s="209"/>
      <c r="O38" s="29"/>
      <c r="P38" s="29"/>
      <c r="Q38" s="189"/>
      <c r="R38" s="30"/>
      <c r="S38" s="28"/>
      <c r="T38" s="158"/>
      <c r="U38" s="28"/>
      <c r="V38" s="459"/>
      <c r="W38" s="170">
        <f>AE43</f>
        <v>0</v>
      </c>
      <c r="X38" s="171" t="s">
        <v>22</v>
      </c>
      <c r="Y38" s="136">
        <f>AB39</f>
        <v>0</v>
      </c>
      <c r="Z38" s="12"/>
      <c r="AA38" s="21" t="s">
        <v>23</v>
      </c>
      <c r="AC38" s="3">
        <f>AB38*2</f>
        <v>0</v>
      </c>
      <c r="AD38" s="3"/>
      <c r="AE38" s="3">
        <f>AB38*15</f>
        <v>0</v>
      </c>
      <c r="AF38" s="3">
        <f>AC38*4+AE38*4</f>
        <v>0</v>
      </c>
    </row>
    <row r="39" spans="2:32" ht="27.95" customHeight="1">
      <c r="B39" s="27"/>
      <c r="C39" s="487"/>
      <c r="D39" s="28"/>
      <c r="E39" s="28"/>
      <c r="F39" s="29"/>
      <c r="G39" s="30"/>
      <c r="H39" s="30"/>
      <c r="I39" s="160"/>
      <c r="J39" s="31"/>
      <c r="K39" s="36"/>
      <c r="L39" s="31"/>
      <c r="M39" s="183"/>
      <c r="N39" s="184"/>
      <c r="O39" s="30"/>
      <c r="P39" s="29"/>
      <c r="Q39" s="28"/>
      <c r="R39" s="29"/>
      <c r="S39" s="28"/>
      <c r="T39" s="28"/>
      <c r="U39" s="28"/>
      <c r="V39" s="459"/>
      <c r="W39" s="172" t="s">
        <v>9</v>
      </c>
      <c r="X39" s="173" t="s">
        <v>24</v>
      </c>
      <c r="Y39" s="136">
        <f>AB40</f>
        <v>0</v>
      </c>
      <c r="Z39" s="2"/>
      <c r="AA39" s="33" t="s">
        <v>25</v>
      </c>
      <c r="AC39" s="34">
        <f>AB39*7</f>
        <v>0</v>
      </c>
      <c r="AD39" s="3">
        <f>AB39*5</f>
        <v>0</v>
      </c>
      <c r="AE39" s="3" t="s">
        <v>26</v>
      </c>
      <c r="AF39" s="35">
        <f>AC39*4+AD39*9</f>
        <v>0</v>
      </c>
    </row>
    <row r="40" spans="2:32" ht="27.95" customHeight="1">
      <c r="B40" s="27" t="s">
        <v>10</v>
      </c>
      <c r="C40" s="487"/>
      <c r="D40" s="28"/>
      <c r="E40" s="28"/>
      <c r="F40" s="29"/>
      <c r="G40" s="30"/>
      <c r="H40" s="106"/>
      <c r="I40" s="160"/>
      <c r="J40" s="31"/>
      <c r="K40" s="36"/>
      <c r="L40" s="31"/>
      <c r="M40" s="183"/>
      <c r="N40" s="218"/>
      <c r="O40" s="29"/>
      <c r="P40" s="29"/>
      <c r="Q40" s="28"/>
      <c r="R40" s="29"/>
      <c r="S40" s="28"/>
      <c r="T40" s="28"/>
      <c r="U40" s="28"/>
      <c r="V40" s="459"/>
      <c r="W40" s="170">
        <f>(Y38*5)+(Y40*5)</f>
        <v>0</v>
      </c>
      <c r="X40" s="173" t="s">
        <v>28</v>
      </c>
      <c r="Y40" s="136">
        <f>AB41</f>
        <v>0</v>
      </c>
      <c r="Z40" s="12"/>
      <c r="AA40" s="2" t="s">
        <v>29</v>
      </c>
      <c r="AC40" s="3">
        <f>AB40*1</f>
        <v>0</v>
      </c>
      <c r="AD40" s="3" t="s">
        <v>26</v>
      </c>
      <c r="AE40" s="3">
        <f>AB40*5</f>
        <v>0</v>
      </c>
      <c r="AF40" s="3">
        <f>AC40*4+AE40*4</f>
        <v>0</v>
      </c>
    </row>
    <row r="41" spans="2:32" ht="27.95" customHeight="1">
      <c r="B41" s="490" t="s">
        <v>30</v>
      </c>
      <c r="C41" s="487"/>
      <c r="D41" s="28"/>
      <c r="E41" s="28"/>
      <c r="F41" s="29"/>
      <c r="G41" s="30"/>
      <c r="H41" s="106"/>
      <c r="I41" s="160"/>
      <c r="J41" s="28"/>
      <c r="K41" s="36"/>
      <c r="L41" s="164"/>
      <c r="M41" s="183"/>
      <c r="N41" s="218"/>
      <c r="O41" s="29"/>
      <c r="P41" s="29"/>
      <c r="Q41" s="28"/>
      <c r="R41" s="29"/>
      <c r="S41" s="28"/>
      <c r="T41" s="28"/>
      <c r="U41" s="28"/>
      <c r="V41" s="459"/>
      <c r="W41" s="172" t="s">
        <v>11</v>
      </c>
      <c r="X41" s="173" t="s">
        <v>31</v>
      </c>
      <c r="Y41" s="136">
        <f>AB42</f>
        <v>0</v>
      </c>
      <c r="Z41" s="2"/>
      <c r="AA41" s="2" t="s">
        <v>32</v>
      </c>
      <c r="AC41" s="3"/>
      <c r="AD41" s="3">
        <f>AB41*5</f>
        <v>0</v>
      </c>
      <c r="AE41" s="3" t="s">
        <v>26</v>
      </c>
      <c r="AF41" s="3">
        <f>AD41*9</f>
        <v>0</v>
      </c>
    </row>
    <row r="42" spans="2:32" ht="27.95" customHeight="1">
      <c r="B42" s="490"/>
      <c r="C42" s="487"/>
      <c r="D42" s="28"/>
      <c r="E42" s="28"/>
      <c r="F42" s="29"/>
      <c r="G42" s="47"/>
      <c r="H42" s="36"/>
      <c r="I42" s="164"/>
      <c r="J42" s="31"/>
      <c r="K42" s="28"/>
      <c r="L42" s="31"/>
      <c r="M42" s="185"/>
      <c r="N42" s="162"/>
      <c r="O42" s="30"/>
      <c r="P42" s="29"/>
      <c r="Q42" s="36"/>
      <c r="R42" s="29"/>
      <c r="S42" s="28"/>
      <c r="T42" s="36"/>
      <c r="U42" s="28"/>
      <c r="V42" s="459"/>
      <c r="W42" s="170">
        <f>(Y38*7)+(Y37*2)+(Y39*1)</f>
        <v>0</v>
      </c>
      <c r="X42" s="174" t="s">
        <v>40</v>
      </c>
      <c r="Y42" s="136">
        <v>0</v>
      </c>
      <c r="Z42" s="12"/>
      <c r="AA42" s="2" t="s">
        <v>33</v>
      </c>
      <c r="AE42" s="2">
        <f>AB42*15</f>
        <v>0</v>
      </c>
    </row>
    <row r="43" spans="2:32" ht="27.95" customHeight="1">
      <c r="B43" s="37" t="s">
        <v>34</v>
      </c>
      <c r="C43" s="38"/>
      <c r="D43" s="220"/>
      <c r="E43" s="36"/>
      <c r="F43" s="29"/>
      <c r="G43" s="29"/>
      <c r="H43" s="36"/>
      <c r="I43" s="164"/>
      <c r="J43" s="31"/>
      <c r="K43" s="36"/>
      <c r="L43" s="31"/>
      <c r="M43" s="219"/>
      <c r="N43" s="184"/>
      <c r="O43" s="30"/>
      <c r="P43" s="29"/>
      <c r="Q43" s="36"/>
      <c r="R43" s="29"/>
      <c r="S43" s="28"/>
      <c r="T43" s="36"/>
      <c r="U43" s="28"/>
      <c r="V43" s="459"/>
      <c r="W43" s="172" t="s">
        <v>12</v>
      </c>
      <c r="X43" s="175"/>
      <c r="Y43" s="136"/>
      <c r="Z43" s="2"/>
      <c r="AC43" s="2">
        <f>SUM(AC38:AC42)</f>
        <v>0</v>
      </c>
      <c r="AD43" s="2">
        <f>SUM(AD38:AD42)</f>
        <v>0</v>
      </c>
      <c r="AE43" s="2">
        <f>SUM(AE38:AE42)</f>
        <v>0</v>
      </c>
      <c r="AF43" s="2">
        <f>AC43*4+AD43*9+AE43*4</f>
        <v>0</v>
      </c>
    </row>
    <row r="44" spans="2:32" ht="27.95" customHeight="1" thickBot="1">
      <c r="B44" s="52"/>
      <c r="C44" s="40"/>
      <c r="D44" s="221"/>
      <c r="E44" s="53"/>
      <c r="F44" s="54"/>
      <c r="G44" s="54"/>
      <c r="H44" s="53"/>
      <c r="I44" s="54"/>
      <c r="J44" s="31"/>
      <c r="K44" s="36"/>
      <c r="L44" s="31"/>
      <c r="M44" s="28"/>
      <c r="N44" s="53"/>
      <c r="O44" s="54"/>
      <c r="P44" s="54"/>
      <c r="Q44" s="53"/>
      <c r="R44" s="54"/>
      <c r="S44" s="54"/>
      <c r="T44" s="53"/>
      <c r="U44" s="54"/>
      <c r="V44" s="460"/>
      <c r="W44" s="170">
        <f>(W38*4)+(W40*9)+(W42*4)</f>
        <v>0</v>
      </c>
      <c r="X44" s="179"/>
      <c r="Y44" s="142"/>
      <c r="Z44" s="12"/>
      <c r="AC44" s="41" t="e">
        <f>AC43*4/AF43</f>
        <v>#DIV/0!</v>
      </c>
      <c r="AD44" s="41" t="e">
        <f>AD43*9/AF43</f>
        <v>#DIV/0!</v>
      </c>
      <c r="AE44" s="41" t="e">
        <f>AE43*4/AF43</f>
        <v>#DIV/0!</v>
      </c>
    </row>
    <row r="45" spans="2:32" ht="21.75" customHeight="1">
      <c r="C45" s="2"/>
      <c r="J45" s="488"/>
      <c r="K45" s="488"/>
      <c r="L45" s="488"/>
      <c r="M45" s="488"/>
      <c r="N45" s="488"/>
      <c r="O45" s="488"/>
      <c r="P45" s="488"/>
      <c r="Q45" s="488"/>
      <c r="R45" s="488"/>
      <c r="S45" s="488"/>
      <c r="T45" s="488"/>
      <c r="U45" s="488"/>
      <c r="V45" s="488"/>
      <c r="W45" s="488"/>
      <c r="X45" s="488"/>
      <c r="Y45" s="488"/>
      <c r="Z45" s="57"/>
    </row>
    <row r="46" spans="2:32">
      <c r="B46" s="3"/>
      <c r="D46" s="485"/>
      <c r="E46" s="485"/>
      <c r="F46" s="486"/>
      <c r="G46" s="486"/>
      <c r="H46" s="58"/>
      <c r="I46" s="2"/>
      <c r="J46" s="2"/>
      <c r="K46" s="58"/>
      <c r="L46" s="2"/>
      <c r="N46" s="58"/>
      <c r="O46" s="2"/>
      <c r="Q46" s="58"/>
      <c r="R46" s="2"/>
      <c r="T46" s="58"/>
      <c r="U46" s="2"/>
      <c r="V46" s="59"/>
      <c r="Y46" s="61"/>
    </row>
    <row r="47" spans="2:32">
      <c r="Y47" s="61"/>
    </row>
    <row r="48" spans="2:32">
      <c r="Y48" s="61"/>
    </row>
    <row r="49" spans="25:25">
      <c r="Y49" s="61"/>
    </row>
    <row r="50" spans="25:25">
      <c r="Y50" s="61"/>
    </row>
    <row r="51" spans="25:25">
      <c r="Y51" s="61"/>
    </row>
    <row r="52" spans="25:25">
      <c r="Y52" s="61"/>
    </row>
  </sheetData>
  <mergeCells count="19">
    <mergeCell ref="C13:C18"/>
    <mergeCell ref="V13:V20"/>
    <mergeCell ref="B17:B18"/>
    <mergeCell ref="B1:Y1"/>
    <mergeCell ref="B2:G2"/>
    <mergeCell ref="C5:C10"/>
    <mergeCell ref="V5:V12"/>
    <mergeCell ref="B9:B10"/>
    <mergeCell ref="B25:B26"/>
    <mergeCell ref="B33:B34"/>
    <mergeCell ref="C37:C42"/>
    <mergeCell ref="V37:V44"/>
    <mergeCell ref="B41:B42"/>
    <mergeCell ref="V21:V28"/>
    <mergeCell ref="D46:G46"/>
    <mergeCell ref="C29:C34"/>
    <mergeCell ref="V29:V36"/>
    <mergeCell ref="C21:C26"/>
    <mergeCell ref="J45:Y45"/>
  </mergeCells>
  <phoneticPr fontId="19" type="noConversion"/>
  <pageMargins left="1.28" right="0.17" top="0.18" bottom="0.17" header="0.5" footer="0.23"/>
  <pageSetup paperSize="9" scale="4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4"/>
  <sheetViews>
    <sheetView view="pageBreakPreview" topLeftCell="F1" zoomScale="60" zoomScaleNormal="55" workbookViewId="0">
      <selection activeCell="B1" sqref="B1:Y1"/>
    </sheetView>
  </sheetViews>
  <sheetFormatPr defaultColWidth="9" defaultRowHeight="20.25"/>
  <cols>
    <col min="1" max="1" width="1.875" style="32" customWidth="1"/>
    <col min="2" max="2" width="4.875" style="55" customWidth="1"/>
    <col min="3" max="3" width="0" style="32" hidden="1" customWidth="1"/>
    <col min="4" max="4" width="18.625" style="32" customWidth="1"/>
    <col min="5" max="5" width="5.625" style="56" customWidth="1"/>
    <col min="6" max="6" width="9.625" style="32" customWidth="1"/>
    <col min="7" max="7" width="18.625" style="32" customWidth="1"/>
    <col min="8" max="8" width="5.625" style="56" customWidth="1"/>
    <col min="9" max="9" width="9.625" style="32" customWidth="1"/>
    <col min="10" max="10" width="18.625" style="32" customWidth="1"/>
    <col min="11" max="11" width="5.625" style="56" customWidth="1"/>
    <col min="12" max="12" width="9.625" style="32" customWidth="1"/>
    <col min="13" max="13" width="18.625" style="32" customWidth="1"/>
    <col min="14" max="14" width="5.625" style="56" customWidth="1"/>
    <col min="15" max="15" width="9.625" style="32" customWidth="1"/>
    <col min="16" max="16" width="18.625" style="32" customWidth="1"/>
    <col min="17" max="17" width="5.625" style="56" customWidth="1"/>
    <col min="18" max="18" width="9.625" style="32" customWidth="1"/>
    <col min="19" max="19" width="18.625" style="32" customWidth="1"/>
    <col min="20" max="20" width="5.625" style="56" customWidth="1"/>
    <col min="21" max="21" width="9.625" style="32" customWidth="1"/>
    <col min="22" max="22" width="5.25" style="62" customWidth="1"/>
    <col min="23" max="23" width="11.75" style="60" customWidth="1"/>
    <col min="24" max="24" width="11.25" style="150" customWidth="1"/>
    <col min="25" max="25" width="6.625" style="63" customWidth="1"/>
    <col min="26" max="26" width="6.625" style="32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33" width="9" style="32" customWidth="1"/>
    <col min="34" max="16384" width="9" style="32"/>
  </cols>
  <sheetData>
    <row r="1" spans="2:32" s="2" customFormat="1" ht="38.25">
      <c r="B1" s="450" t="s">
        <v>84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1"/>
      <c r="AB1" s="3"/>
    </row>
    <row r="2" spans="2:32" s="2" customFormat="1" ht="16.5" customHeight="1">
      <c r="B2" s="491"/>
      <c r="C2" s="492"/>
      <c r="D2" s="492"/>
      <c r="E2" s="492"/>
      <c r="F2" s="492"/>
      <c r="G2" s="492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0"/>
      <c r="Y2" s="6"/>
      <c r="Z2" s="1"/>
      <c r="AB2" s="3"/>
    </row>
    <row r="3" spans="2:32" s="2" customFormat="1" ht="31.5" customHeight="1" thickBot="1">
      <c r="B3" s="155" t="s">
        <v>41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5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83" t="s">
        <v>39</v>
      </c>
      <c r="F4" s="15"/>
      <c r="G4" s="15" t="s">
        <v>3</v>
      </c>
      <c r="H4" s="83" t="s">
        <v>39</v>
      </c>
      <c r="I4" s="15"/>
      <c r="J4" s="15" t="s">
        <v>4</v>
      </c>
      <c r="K4" s="83" t="s">
        <v>39</v>
      </c>
      <c r="L4" s="16"/>
      <c r="M4" s="15" t="s">
        <v>4</v>
      </c>
      <c r="N4" s="83" t="s">
        <v>39</v>
      </c>
      <c r="O4" s="15"/>
      <c r="P4" s="15" t="s">
        <v>4</v>
      </c>
      <c r="Q4" s="83" t="s">
        <v>39</v>
      </c>
      <c r="R4" s="15"/>
      <c r="S4" s="17" t="s">
        <v>5</v>
      </c>
      <c r="T4" s="83" t="s">
        <v>39</v>
      </c>
      <c r="U4" s="15"/>
      <c r="V4" s="157" t="s">
        <v>48</v>
      </c>
      <c r="W4" s="18" t="s">
        <v>6</v>
      </c>
      <c r="X4" s="87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5.099999999999994" customHeight="1">
      <c r="B5" s="94"/>
      <c r="C5" s="487"/>
      <c r="D5" s="24">
        <f>'108年7月菜單'!A41</f>
        <v>0</v>
      </c>
      <c r="E5" s="24"/>
      <c r="F5" s="25" t="s">
        <v>15</v>
      </c>
      <c r="G5" s="24">
        <f>'108年7月菜單'!A42</f>
        <v>0</v>
      </c>
      <c r="H5" s="24"/>
      <c r="I5" s="25" t="s">
        <v>15</v>
      </c>
      <c r="J5" s="24">
        <f>'108年7月菜單'!A43</f>
        <v>0</v>
      </c>
      <c r="K5" s="24"/>
      <c r="L5" s="25" t="s">
        <v>15</v>
      </c>
      <c r="M5" s="24">
        <f>'108年7月菜單'!A44</f>
        <v>0</v>
      </c>
      <c r="N5" s="24"/>
      <c r="O5" s="25" t="s">
        <v>15</v>
      </c>
      <c r="P5" s="24">
        <f>'108年7月菜單'!A45</f>
        <v>0</v>
      </c>
      <c r="Q5" s="24"/>
      <c r="R5" s="25" t="s">
        <v>15</v>
      </c>
      <c r="S5" s="188">
        <f>'108年7月菜單'!A46</f>
        <v>0</v>
      </c>
      <c r="T5" s="24"/>
      <c r="U5" s="25" t="s">
        <v>15</v>
      </c>
      <c r="V5" s="446"/>
      <c r="W5" s="168" t="s">
        <v>7</v>
      </c>
      <c r="X5" s="96" t="s">
        <v>17</v>
      </c>
      <c r="Y5" s="177">
        <f>AB6</f>
        <v>0</v>
      </c>
      <c r="Z5" s="2"/>
      <c r="AA5" s="2"/>
      <c r="AB5" s="3"/>
      <c r="AC5" s="2" t="s">
        <v>18</v>
      </c>
      <c r="AD5" s="2" t="s">
        <v>19</v>
      </c>
      <c r="AE5" s="2" t="s">
        <v>20</v>
      </c>
      <c r="AF5" s="2" t="s">
        <v>21</v>
      </c>
    </row>
    <row r="6" spans="2:32" ht="27.95" customHeight="1">
      <c r="B6" s="27" t="s">
        <v>8</v>
      </c>
      <c r="C6" s="487"/>
      <c r="D6" s="31"/>
      <c r="E6" s="28"/>
      <c r="F6" s="29"/>
      <c r="G6" s="30"/>
      <c r="H6" s="29"/>
      <c r="I6" s="29"/>
      <c r="J6" s="29"/>
      <c r="K6" s="29"/>
      <c r="L6" s="29"/>
      <c r="M6" s="31"/>
      <c r="N6" s="213"/>
      <c r="O6" s="30"/>
      <c r="P6" s="30"/>
      <c r="Q6" s="31"/>
      <c r="R6" s="30"/>
      <c r="S6" s="28"/>
      <c r="T6" s="208"/>
      <c r="U6" s="208"/>
      <c r="V6" s="447"/>
      <c r="W6" s="170">
        <f>AE11</f>
        <v>0</v>
      </c>
      <c r="X6" s="99" t="s">
        <v>22</v>
      </c>
      <c r="Y6" s="177">
        <v>0</v>
      </c>
      <c r="Z6" s="12"/>
      <c r="AA6" s="21" t="s">
        <v>23</v>
      </c>
      <c r="AC6" s="3">
        <f>AB6*2</f>
        <v>0</v>
      </c>
      <c r="AD6" s="3"/>
      <c r="AE6" s="3">
        <f>AB6*15</f>
        <v>0</v>
      </c>
      <c r="AF6" s="3">
        <f>AC6*4+AE6*4</f>
        <v>0</v>
      </c>
    </row>
    <row r="7" spans="2:32" ht="27.95" customHeight="1">
      <c r="B7" s="27"/>
      <c r="C7" s="487"/>
      <c r="D7" s="28"/>
      <c r="E7" s="28"/>
      <c r="F7" s="28"/>
      <c r="G7" s="30"/>
      <c r="H7" s="208"/>
      <c r="I7" s="208"/>
      <c r="J7" s="29"/>
      <c r="K7" s="29"/>
      <c r="L7" s="29"/>
      <c r="M7" s="31"/>
      <c r="N7" s="29"/>
      <c r="O7" s="30"/>
      <c r="P7" s="29"/>
      <c r="Q7" s="29"/>
      <c r="R7" s="29"/>
      <c r="S7" s="28"/>
      <c r="T7" s="208"/>
      <c r="U7" s="208"/>
      <c r="V7" s="447"/>
      <c r="W7" s="172" t="s">
        <v>9</v>
      </c>
      <c r="X7" s="102" t="s">
        <v>24</v>
      </c>
      <c r="Y7" s="177">
        <f>AB8</f>
        <v>0</v>
      </c>
      <c r="Z7" s="2"/>
      <c r="AA7" s="33" t="s">
        <v>25</v>
      </c>
      <c r="AC7" s="34">
        <f>AB7*7</f>
        <v>0</v>
      </c>
      <c r="AD7" s="3">
        <f>AB7*5</f>
        <v>0</v>
      </c>
      <c r="AE7" s="3" t="s">
        <v>26</v>
      </c>
      <c r="AF7" s="35">
        <f>AC7*4+AD7*9</f>
        <v>0</v>
      </c>
    </row>
    <row r="8" spans="2:32" ht="27.95" customHeight="1">
      <c r="B8" s="27" t="s">
        <v>10</v>
      </c>
      <c r="C8" s="487"/>
      <c r="D8" s="28"/>
      <c r="E8" s="28"/>
      <c r="F8" s="28"/>
      <c r="G8" s="29"/>
      <c r="H8" s="213"/>
      <c r="I8" s="208"/>
      <c r="J8" s="29"/>
      <c r="K8" s="30"/>
      <c r="L8" s="29"/>
      <c r="M8" s="31"/>
      <c r="N8" s="29"/>
      <c r="O8" s="30"/>
      <c r="P8" s="29"/>
      <c r="Q8" s="36"/>
      <c r="R8" s="29"/>
      <c r="S8" s="213"/>
      <c r="T8" s="214"/>
      <c r="U8" s="208"/>
      <c r="V8" s="447"/>
      <c r="W8" s="170">
        <f>AD11</f>
        <v>0</v>
      </c>
      <c r="X8" s="102" t="s">
        <v>28</v>
      </c>
      <c r="Y8" s="177">
        <f>AB9</f>
        <v>0</v>
      </c>
      <c r="Z8" s="12"/>
      <c r="AA8" s="2" t="s">
        <v>29</v>
      </c>
      <c r="AC8" s="3">
        <f>AB8*1</f>
        <v>0</v>
      </c>
      <c r="AD8" s="3" t="s">
        <v>26</v>
      </c>
      <c r="AE8" s="3">
        <f>AB8*5</f>
        <v>0</v>
      </c>
      <c r="AF8" s="3">
        <f>AC8*4+AE8*4</f>
        <v>0</v>
      </c>
    </row>
    <row r="9" spans="2:32" ht="27.95" customHeight="1">
      <c r="B9" s="490" t="s">
        <v>63</v>
      </c>
      <c r="C9" s="487"/>
      <c r="D9" s="28"/>
      <c r="E9" s="28"/>
      <c r="F9" s="28"/>
      <c r="G9" s="200"/>
      <c r="H9" s="36"/>
      <c r="I9" s="29"/>
      <c r="J9" s="29"/>
      <c r="K9" s="29"/>
      <c r="L9" s="29"/>
      <c r="M9" s="31"/>
      <c r="N9" s="190"/>
      <c r="O9" s="30"/>
      <c r="P9" s="29"/>
      <c r="Q9" s="36"/>
      <c r="R9" s="29"/>
      <c r="S9" s="213"/>
      <c r="T9" s="214"/>
      <c r="U9" s="208"/>
      <c r="V9" s="447"/>
      <c r="W9" s="172" t="s">
        <v>11</v>
      </c>
      <c r="X9" s="102" t="s">
        <v>31</v>
      </c>
      <c r="Y9" s="177">
        <f>AB10</f>
        <v>0</v>
      </c>
      <c r="Z9" s="2"/>
      <c r="AA9" s="2" t="s">
        <v>32</v>
      </c>
      <c r="AC9" s="3"/>
      <c r="AD9" s="3">
        <f>AB9*5</f>
        <v>0</v>
      </c>
      <c r="AE9" s="3" t="s">
        <v>26</v>
      </c>
      <c r="AF9" s="3">
        <f>AD9*9</f>
        <v>0</v>
      </c>
    </row>
    <row r="10" spans="2:32" ht="27.95" customHeight="1">
      <c r="B10" s="490"/>
      <c r="C10" s="487"/>
      <c r="D10" s="28"/>
      <c r="E10" s="28"/>
      <c r="F10" s="28"/>
      <c r="G10" s="29"/>
      <c r="H10" s="36"/>
      <c r="I10" s="29"/>
      <c r="J10" s="29"/>
      <c r="K10" s="29"/>
      <c r="L10" s="29"/>
      <c r="M10" s="201"/>
      <c r="N10" s="36"/>
      <c r="O10" s="30"/>
      <c r="P10" s="29"/>
      <c r="Q10" s="36"/>
      <c r="R10" s="29"/>
      <c r="S10" s="213"/>
      <c r="T10" s="214"/>
      <c r="U10" s="208"/>
      <c r="V10" s="447"/>
      <c r="W10" s="170">
        <f>AC11</f>
        <v>0</v>
      </c>
      <c r="X10" s="154" t="s">
        <v>40</v>
      </c>
      <c r="Y10" s="177">
        <v>0</v>
      </c>
      <c r="Z10" s="12"/>
      <c r="AA10" s="2" t="s">
        <v>33</v>
      </c>
      <c r="AE10" s="2">
        <f>AB10*15</f>
        <v>0</v>
      </c>
    </row>
    <row r="11" spans="2:32" ht="27.95" customHeight="1">
      <c r="B11" s="37" t="s">
        <v>34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447"/>
      <c r="W11" s="172" t="s">
        <v>12</v>
      </c>
      <c r="X11" s="110"/>
      <c r="Y11" s="178"/>
      <c r="Z11" s="2"/>
      <c r="AC11" s="2">
        <f>SUM(AC6:AC10)</f>
        <v>0</v>
      </c>
      <c r="AD11" s="2">
        <f>SUM(AD6:AD10)</f>
        <v>0</v>
      </c>
      <c r="AE11" s="2">
        <f>SUM(AE6:AE10)</f>
        <v>0</v>
      </c>
      <c r="AF11" s="2">
        <f>AC11*4+AD11*9+AE11*4</f>
        <v>0</v>
      </c>
    </row>
    <row r="12" spans="2:32" ht="27.9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448"/>
      <c r="W12" s="170">
        <f>(W6*4)+(W8*9)+(W10*4)</f>
        <v>0</v>
      </c>
      <c r="X12" s="107"/>
      <c r="Y12" s="178"/>
      <c r="Z12" s="12"/>
      <c r="AC12" s="41" t="e">
        <f>AC11*4/AF11</f>
        <v>#DIV/0!</v>
      </c>
      <c r="AD12" s="41" t="e">
        <f>AD11*9/AF11</f>
        <v>#DIV/0!</v>
      </c>
      <c r="AE12" s="41" t="e">
        <f>AE11*4/AF11</f>
        <v>#DIV/0!</v>
      </c>
    </row>
    <row r="13" spans="2:32" s="26" customFormat="1" ht="42">
      <c r="B13" s="94"/>
      <c r="C13" s="487"/>
      <c r="D13" s="24">
        <f>'108年7月菜單'!E41</f>
        <v>0</v>
      </c>
      <c r="E13" s="24"/>
      <c r="F13" s="25" t="s">
        <v>15</v>
      </c>
      <c r="G13" s="24">
        <f>'108年7月菜單'!E42</f>
        <v>0</v>
      </c>
      <c r="H13" s="24"/>
      <c r="I13" s="25" t="s">
        <v>15</v>
      </c>
      <c r="J13" s="24">
        <f>'108年7月菜單'!E43</f>
        <v>0</v>
      </c>
      <c r="K13" s="24"/>
      <c r="L13" s="25" t="s">
        <v>15</v>
      </c>
      <c r="M13" s="24">
        <f>'108年7月菜單'!E44</f>
        <v>0</v>
      </c>
      <c r="N13" s="24"/>
      <c r="O13" s="25" t="s">
        <v>15</v>
      </c>
      <c r="P13" s="24">
        <f>'108年7月菜單'!E45</f>
        <v>0</v>
      </c>
      <c r="Q13" s="24"/>
      <c r="R13" s="25" t="s">
        <v>15</v>
      </c>
      <c r="S13" s="24">
        <f>'108年7月菜單'!E46</f>
        <v>0</v>
      </c>
      <c r="T13" s="24"/>
      <c r="U13" s="25" t="s">
        <v>15</v>
      </c>
      <c r="V13" s="458"/>
      <c r="W13" s="168" t="s">
        <v>7</v>
      </c>
      <c r="X13" s="96" t="s">
        <v>17</v>
      </c>
      <c r="Y13" s="177">
        <f>AB14</f>
        <v>0</v>
      </c>
      <c r="Z13" s="2"/>
      <c r="AA13" s="2"/>
      <c r="AB13" s="3"/>
      <c r="AC13" s="2" t="s">
        <v>18</v>
      </c>
      <c r="AD13" s="2" t="s">
        <v>19</v>
      </c>
      <c r="AE13" s="2" t="s">
        <v>20</v>
      </c>
      <c r="AF13" s="2" t="s">
        <v>21</v>
      </c>
    </row>
    <row r="14" spans="2:32" ht="27.95" customHeight="1">
      <c r="B14" s="27" t="s">
        <v>8</v>
      </c>
      <c r="C14" s="487"/>
      <c r="D14" s="30"/>
      <c r="E14" s="30"/>
      <c r="F14" s="30"/>
      <c r="G14" s="31"/>
      <c r="H14" s="28"/>
      <c r="I14" s="31"/>
      <c r="J14" s="29"/>
      <c r="K14" s="29"/>
      <c r="L14" s="29"/>
      <c r="M14" s="31"/>
      <c r="N14" s="213"/>
      <c r="O14" s="31"/>
      <c r="P14" s="30"/>
      <c r="Q14" s="31"/>
      <c r="R14" s="30"/>
      <c r="S14" s="28"/>
      <c r="T14" s="159"/>
      <c r="U14" s="29"/>
      <c r="V14" s="459"/>
      <c r="W14" s="170">
        <f>AE19</f>
        <v>0</v>
      </c>
      <c r="X14" s="99" t="s">
        <v>22</v>
      </c>
      <c r="Y14" s="178">
        <v>0</v>
      </c>
      <c r="Z14" s="12"/>
      <c r="AA14" s="21" t="s">
        <v>23</v>
      </c>
      <c r="AC14" s="3">
        <f>AB14*2</f>
        <v>0</v>
      </c>
      <c r="AD14" s="3"/>
      <c r="AE14" s="3">
        <f>AB14*15</f>
        <v>0</v>
      </c>
      <c r="AF14" s="3">
        <f>AC14*4+AE14*4</f>
        <v>0</v>
      </c>
    </row>
    <row r="15" spans="2:32" ht="27.95" customHeight="1">
      <c r="B15" s="27"/>
      <c r="C15" s="487"/>
      <c r="D15" s="30"/>
      <c r="E15" s="30"/>
      <c r="F15" s="30"/>
      <c r="G15" s="31"/>
      <c r="H15" s="28"/>
      <c r="I15" s="31"/>
      <c r="J15" s="29"/>
      <c r="K15" s="29"/>
      <c r="L15" s="29"/>
      <c r="M15" s="31"/>
      <c r="N15" s="28"/>
      <c r="O15" s="31"/>
      <c r="P15" s="28"/>
      <c r="Q15" s="28"/>
      <c r="R15" s="28"/>
      <c r="S15" s="28"/>
      <c r="T15" s="28"/>
      <c r="U15" s="29"/>
      <c r="V15" s="459"/>
      <c r="W15" s="172" t="s">
        <v>9</v>
      </c>
      <c r="X15" s="102" t="s">
        <v>24</v>
      </c>
      <c r="Y15" s="178">
        <f>AB16</f>
        <v>0</v>
      </c>
      <c r="Z15" s="2"/>
      <c r="AA15" s="33" t="s">
        <v>25</v>
      </c>
      <c r="AC15" s="34">
        <f>AB15*7</f>
        <v>0</v>
      </c>
      <c r="AD15" s="3">
        <f>AB15*5</f>
        <v>0</v>
      </c>
      <c r="AE15" s="3" t="s">
        <v>26</v>
      </c>
      <c r="AF15" s="35">
        <f>AC15*4+AD15*9</f>
        <v>0</v>
      </c>
    </row>
    <row r="16" spans="2:32" ht="27.95" customHeight="1">
      <c r="B16" s="27" t="s">
        <v>10</v>
      </c>
      <c r="C16" s="487"/>
      <c r="D16" s="36"/>
      <c r="E16" s="36"/>
      <c r="F16" s="29"/>
      <c r="G16" s="31"/>
      <c r="H16" s="28"/>
      <c r="I16" s="31"/>
      <c r="J16" s="122"/>
      <c r="K16" s="28"/>
      <c r="L16" s="29"/>
      <c r="M16" s="31"/>
      <c r="N16" s="203"/>
      <c r="O16" s="31"/>
      <c r="P16" s="28"/>
      <c r="Q16" s="36"/>
      <c r="R16" s="28"/>
      <c r="S16" s="28"/>
      <c r="T16" s="36"/>
      <c r="U16" s="29"/>
      <c r="V16" s="459"/>
      <c r="W16" s="170">
        <v>0</v>
      </c>
      <c r="X16" s="102" t="s">
        <v>28</v>
      </c>
      <c r="Y16" s="178">
        <f>AB17</f>
        <v>0</v>
      </c>
      <c r="Z16" s="12"/>
      <c r="AA16" s="2" t="s">
        <v>29</v>
      </c>
      <c r="AC16" s="3">
        <f>AB16*1</f>
        <v>0</v>
      </c>
      <c r="AD16" s="3" t="s">
        <v>26</v>
      </c>
      <c r="AE16" s="3">
        <f>AB16*5</f>
        <v>0</v>
      </c>
      <c r="AF16" s="3">
        <f>AC16*4+AE16*4</f>
        <v>0</v>
      </c>
    </row>
    <row r="17" spans="2:32" ht="27.95" customHeight="1">
      <c r="B17" s="490" t="s">
        <v>64</v>
      </c>
      <c r="C17" s="487"/>
      <c r="D17" s="36"/>
      <c r="E17" s="36"/>
      <c r="F17" s="29"/>
      <c r="G17" s="31"/>
      <c r="H17" s="28"/>
      <c r="I17" s="31"/>
      <c r="J17" s="30"/>
      <c r="K17" s="106"/>
      <c r="L17" s="30"/>
      <c r="M17" s="31"/>
      <c r="N17" s="36"/>
      <c r="O17" s="31"/>
      <c r="P17" s="28"/>
      <c r="Q17" s="36"/>
      <c r="R17" s="28"/>
      <c r="S17" s="201"/>
      <c r="T17" s="28"/>
      <c r="U17" s="29"/>
      <c r="V17" s="459"/>
      <c r="W17" s="172" t="s">
        <v>11</v>
      </c>
      <c r="X17" s="102" t="s">
        <v>31</v>
      </c>
      <c r="Y17" s="178">
        <f>AB18</f>
        <v>0</v>
      </c>
      <c r="Z17" s="2"/>
      <c r="AA17" s="2" t="s">
        <v>32</v>
      </c>
      <c r="AC17" s="3"/>
      <c r="AD17" s="3">
        <f>AB17*5</f>
        <v>0</v>
      </c>
      <c r="AE17" s="3" t="s">
        <v>26</v>
      </c>
      <c r="AF17" s="3">
        <f>AD17*9</f>
        <v>0</v>
      </c>
    </row>
    <row r="18" spans="2:32" ht="27.95" customHeight="1">
      <c r="B18" s="490"/>
      <c r="C18" s="487"/>
      <c r="D18" s="36"/>
      <c r="E18" s="36"/>
      <c r="F18" s="29"/>
      <c r="G18" s="29"/>
      <c r="H18" s="36"/>
      <c r="I18" s="29"/>
      <c r="J18" s="30"/>
      <c r="K18" s="106"/>
      <c r="L18" s="30"/>
      <c r="M18" s="31"/>
      <c r="N18" s="36"/>
      <c r="O18" s="30"/>
      <c r="P18" s="29"/>
      <c r="Q18" s="36"/>
      <c r="R18" s="29"/>
      <c r="S18" s="28"/>
      <c r="T18" s="36"/>
      <c r="U18" s="29"/>
      <c r="V18" s="459"/>
      <c r="W18" s="170">
        <f>AC19</f>
        <v>0</v>
      </c>
      <c r="X18" s="154" t="s">
        <v>40</v>
      </c>
      <c r="Y18" s="178">
        <v>0</v>
      </c>
      <c r="Z18" s="12"/>
      <c r="AA18" s="2" t="s">
        <v>33</v>
      </c>
      <c r="AE18" s="2">
        <f>AB18*15</f>
        <v>0</v>
      </c>
    </row>
    <row r="19" spans="2:32" ht="27.95" customHeight="1">
      <c r="B19" s="37" t="s">
        <v>34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200"/>
      <c r="N19" s="36"/>
      <c r="O19" s="30"/>
      <c r="P19" s="29"/>
      <c r="Q19" s="36"/>
      <c r="R19" s="29"/>
      <c r="S19" s="29"/>
      <c r="T19" s="36"/>
      <c r="U19" s="29"/>
      <c r="V19" s="459"/>
      <c r="W19" s="172" t="s">
        <v>12</v>
      </c>
      <c r="X19" s="110"/>
      <c r="Y19" s="178"/>
      <c r="Z19" s="2"/>
      <c r="AC19" s="2">
        <f>SUM(AC14:AC18)</f>
        <v>0</v>
      </c>
      <c r="AD19" s="2">
        <f>SUM(AD14:AD18)</f>
        <v>0</v>
      </c>
      <c r="AE19" s="2">
        <f>SUM(AE14:AE18)</f>
        <v>0</v>
      </c>
      <c r="AF19" s="2">
        <f>AC19*4+AD19*9+AE19*4</f>
        <v>0</v>
      </c>
    </row>
    <row r="20" spans="2:32" ht="27.95" customHeight="1" thickBo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460"/>
      <c r="W20" s="170">
        <f>AF19</f>
        <v>0</v>
      </c>
      <c r="X20" s="107"/>
      <c r="Y20" s="180"/>
      <c r="Z20" s="12"/>
      <c r="AC20" s="41" t="e">
        <f>AC19*4/AF19</f>
        <v>#DIV/0!</v>
      </c>
      <c r="AD20" s="41" t="e">
        <f>AD19*9/AF19</f>
        <v>#DIV/0!</v>
      </c>
      <c r="AE20" s="41" t="e">
        <f>AE19*4/AF19</f>
        <v>#DIV/0!</v>
      </c>
    </row>
    <row r="21" spans="2:32" s="26" customFormat="1" ht="42">
      <c r="B21" s="94"/>
      <c r="C21" s="487"/>
      <c r="D21" s="24">
        <f>'108年7月菜單'!I41</f>
        <v>0</v>
      </c>
      <c r="E21" s="24"/>
      <c r="F21" s="25" t="s">
        <v>15</v>
      </c>
      <c r="G21" s="24">
        <f>'108年7月菜單'!I42</f>
        <v>0</v>
      </c>
      <c r="H21" s="24"/>
      <c r="I21" s="25" t="s">
        <v>15</v>
      </c>
      <c r="J21" s="24">
        <f>'108年7月菜單'!I43</f>
        <v>0</v>
      </c>
      <c r="K21" s="24"/>
      <c r="L21" s="25" t="s">
        <v>15</v>
      </c>
      <c r="M21" s="24">
        <f>'108年7月菜單'!I44</f>
        <v>0</v>
      </c>
      <c r="N21" s="24"/>
      <c r="O21" s="25" t="s">
        <v>15</v>
      </c>
      <c r="P21" s="24">
        <f>'108年7月菜單'!I45</f>
        <v>0</v>
      </c>
      <c r="Q21" s="24"/>
      <c r="R21" s="25" t="s">
        <v>15</v>
      </c>
      <c r="S21" s="24">
        <f>'108年7月菜單'!I46</f>
        <v>0</v>
      </c>
      <c r="T21" s="24"/>
      <c r="U21" s="25" t="s">
        <v>15</v>
      </c>
      <c r="V21" s="458"/>
      <c r="W21" s="168" t="s">
        <v>82</v>
      </c>
      <c r="X21" s="96" t="s">
        <v>17</v>
      </c>
      <c r="Y21" s="135">
        <f>AB22</f>
        <v>0</v>
      </c>
      <c r="Z21" s="2"/>
      <c r="AA21" s="2"/>
      <c r="AB21" s="3"/>
      <c r="AC21" s="2" t="s">
        <v>18</v>
      </c>
      <c r="AD21" s="2" t="s">
        <v>19</v>
      </c>
      <c r="AE21" s="2" t="s">
        <v>20</v>
      </c>
      <c r="AF21" s="2" t="s">
        <v>21</v>
      </c>
    </row>
    <row r="22" spans="2:32" s="45" customFormat="1" ht="27.75" customHeight="1">
      <c r="B22" s="27" t="s">
        <v>8</v>
      </c>
      <c r="C22" s="487"/>
      <c r="D22" s="31"/>
      <c r="E22" s="28"/>
      <c r="F22" s="29"/>
      <c r="G22" s="28"/>
      <c r="H22" s="28"/>
      <c r="I22" s="29"/>
      <c r="J22" s="30"/>
      <c r="K22" s="31"/>
      <c r="L22" s="30"/>
      <c r="M22" s="30"/>
      <c r="N22" s="29"/>
      <c r="O22" s="30"/>
      <c r="P22" s="30"/>
      <c r="Q22" s="31"/>
      <c r="R22" s="30"/>
      <c r="S22" s="28"/>
      <c r="T22" s="28"/>
      <c r="U22" s="28"/>
      <c r="V22" s="459"/>
      <c r="W22" s="170">
        <f>AE27</f>
        <v>0</v>
      </c>
      <c r="X22" s="99" t="s">
        <v>22</v>
      </c>
      <c r="Y22" s="136">
        <f>AB23</f>
        <v>0</v>
      </c>
      <c r="Z22" s="44"/>
      <c r="AA22" s="21" t="s">
        <v>23</v>
      </c>
      <c r="AB22" s="3"/>
      <c r="AC22" s="3">
        <f>AB22*2</f>
        <v>0</v>
      </c>
      <c r="AD22" s="3"/>
      <c r="AE22" s="3">
        <f>AB22*15</f>
        <v>0</v>
      </c>
      <c r="AF22" s="3">
        <f>AC22*4+AE22*4</f>
        <v>0</v>
      </c>
    </row>
    <row r="23" spans="2:32" s="45" customFormat="1" ht="27.95" customHeight="1">
      <c r="B23" s="27"/>
      <c r="C23" s="487"/>
      <c r="D23" s="28"/>
      <c r="E23" s="28"/>
      <c r="F23" s="28"/>
      <c r="G23" s="28"/>
      <c r="H23" s="28"/>
      <c r="I23" s="29"/>
      <c r="J23" s="30"/>
      <c r="K23" s="31"/>
      <c r="L23" s="30"/>
      <c r="M23" s="30"/>
      <c r="N23" s="29"/>
      <c r="O23" s="30"/>
      <c r="P23" s="28"/>
      <c r="Q23" s="28"/>
      <c r="R23" s="28"/>
      <c r="S23" s="28"/>
      <c r="T23" s="28"/>
      <c r="U23" s="28"/>
      <c r="V23" s="459"/>
      <c r="W23" s="172" t="s">
        <v>9</v>
      </c>
      <c r="X23" s="102" t="s">
        <v>24</v>
      </c>
      <c r="Y23" s="136">
        <f>AB24</f>
        <v>0</v>
      </c>
      <c r="Z23" s="46"/>
      <c r="AA23" s="33" t="s">
        <v>25</v>
      </c>
      <c r="AB23" s="3"/>
      <c r="AC23" s="34">
        <f>AB23*7</f>
        <v>0</v>
      </c>
      <c r="AD23" s="3">
        <f>AB23*5</f>
        <v>0</v>
      </c>
      <c r="AE23" s="3" t="s">
        <v>26</v>
      </c>
      <c r="AF23" s="35">
        <f>AC23*4+AD23*9</f>
        <v>0</v>
      </c>
    </row>
    <row r="24" spans="2:32" s="45" customFormat="1" ht="27.95" customHeight="1">
      <c r="B24" s="27" t="s">
        <v>10</v>
      </c>
      <c r="C24" s="487"/>
      <c r="D24" s="28"/>
      <c r="E24" s="28"/>
      <c r="F24" s="28"/>
      <c r="G24" s="29"/>
      <c r="H24" s="28"/>
      <c r="I24" s="29"/>
      <c r="J24" s="30"/>
      <c r="K24" s="106"/>
      <c r="L24" s="30"/>
      <c r="M24" s="30"/>
      <c r="N24" s="29"/>
      <c r="O24" s="30"/>
      <c r="P24" s="28"/>
      <c r="Q24" s="36"/>
      <c r="R24" s="28"/>
      <c r="S24" s="28"/>
      <c r="T24" s="36"/>
      <c r="U24" s="28"/>
      <c r="V24" s="459"/>
      <c r="W24" s="170">
        <f>AD27</f>
        <v>0</v>
      </c>
      <c r="X24" s="102" t="s">
        <v>28</v>
      </c>
      <c r="Y24" s="136">
        <f>AB25</f>
        <v>0</v>
      </c>
      <c r="Z24" s="44"/>
      <c r="AA24" s="2" t="s">
        <v>29</v>
      </c>
      <c r="AB24" s="3"/>
      <c r="AC24" s="3">
        <f>AB24*1</f>
        <v>0</v>
      </c>
      <c r="AD24" s="3" t="s">
        <v>26</v>
      </c>
      <c r="AE24" s="3">
        <f>AB24*5</f>
        <v>0</v>
      </c>
      <c r="AF24" s="3">
        <f>AC24*4+AE24*4</f>
        <v>0</v>
      </c>
    </row>
    <row r="25" spans="2:32" s="45" customFormat="1" ht="27.95" customHeight="1">
      <c r="B25" s="490" t="s">
        <v>65</v>
      </c>
      <c r="C25" s="487"/>
      <c r="D25" s="28"/>
      <c r="E25" s="28"/>
      <c r="F25" s="28"/>
      <c r="G25" s="29"/>
      <c r="H25" s="36"/>
      <c r="I25" s="29"/>
      <c r="J25" s="30"/>
      <c r="K25" s="106"/>
      <c r="L25" s="30"/>
      <c r="M25" s="31"/>
      <c r="N25" s="28"/>
      <c r="O25" s="31"/>
      <c r="P25" s="28"/>
      <c r="Q25" s="36"/>
      <c r="R25" s="28"/>
      <c r="S25" s="28"/>
      <c r="T25" s="36"/>
      <c r="U25" s="28"/>
      <c r="V25" s="459"/>
      <c r="W25" s="172" t="s">
        <v>11</v>
      </c>
      <c r="X25" s="102" t="s">
        <v>31</v>
      </c>
      <c r="Y25" s="136">
        <f>AB26</f>
        <v>0</v>
      </c>
      <c r="Z25" s="46"/>
      <c r="AA25" s="2" t="s">
        <v>32</v>
      </c>
      <c r="AB25" s="3"/>
      <c r="AC25" s="3"/>
      <c r="AD25" s="3">
        <f>AB25*5</f>
        <v>0</v>
      </c>
      <c r="AE25" s="3" t="s">
        <v>26</v>
      </c>
      <c r="AF25" s="3">
        <f>AD25*9</f>
        <v>0</v>
      </c>
    </row>
    <row r="26" spans="2:32" s="45" customFormat="1" ht="27.95" customHeight="1">
      <c r="B26" s="490"/>
      <c r="C26" s="487"/>
      <c r="D26" s="28"/>
      <c r="E26" s="28"/>
      <c r="F26" s="28"/>
      <c r="G26" s="29"/>
      <c r="H26" s="36"/>
      <c r="I26" s="29"/>
      <c r="J26" s="30"/>
      <c r="K26" s="106"/>
      <c r="L26" s="30"/>
      <c r="M26" s="31"/>
      <c r="N26" s="28"/>
      <c r="O26" s="31"/>
      <c r="P26" s="29"/>
      <c r="Q26" s="36"/>
      <c r="R26" s="29"/>
      <c r="S26" s="28"/>
      <c r="T26" s="36"/>
      <c r="U26" s="29"/>
      <c r="V26" s="459"/>
      <c r="W26" s="170">
        <f>AC27</f>
        <v>0</v>
      </c>
      <c r="X26" s="154" t="s">
        <v>40</v>
      </c>
      <c r="Y26" s="136">
        <v>0</v>
      </c>
      <c r="Z26" s="44"/>
      <c r="AA26" s="2" t="s">
        <v>33</v>
      </c>
      <c r="AB26" s="3"/>
      <c r="AC26" s="2"/>
      <c r="AD26" s="2"/>
      <c r="AE26" s="2">
        <f>AB26*15</f>
        <v>0</v>
      </c>
      <c r="AF26" s="2"/>
    </row>
    <row r="27" spans="2:32" s="45" customFormat="1" ht="27.95" customHeight="1">
      <c r="B27" s="37" t="s">
        <v>34</v>
      </c>
      <c r="C27" s="38"/>
      <c r="D27" s="28"/>
      <c r="E27" s="36"/>
      <c r="F27" s="28"/>
      <c r="G27" s="29"/>
      <c r="H27" s="36"/>
      <c r="I27" s="29"/>
      <c r="J27" s="30"/>
      <c r="K27" s="106"/>
      <c r="L27" s="30"/>
      <c r="M27" s="201"/>
      <c r="N27" s="36"/>
      <c r="O27" s="30"/>
      <c r="P27" s="29"/>
      <c r="Q27" s="36"/>
      <c r="R27" s="29"/>
      <c r="S27" s="29"/>
      <c r="T27" s="36"/>
      <c r="U27" s="29"/>
      <c r="V27" s="459"/>
      <c r="W27" s="186" t="s">
        <v>12</v>
      </c>
      <c r="X27" s="110"/>
      <c r="Y27" s="136"/>
      <c r="Z27" s="46"/>
      <c r="AA27" s="2"/>
      <c r="AB27" s="3"/>
      <c r="AC27" s="2">
        <f>SUM(AC22:AC26)</f>
        <v>0</v>
      </c>
      <c r="AD27" s="2">
        <f>SUM(AD22:AD26)</f>
        <v>0</v>
      </c>
      <c r="AE27" s="2">
        <f>SUM(AE22:AE26)</f>
        <v>0</v>
      </c>
      <c r="AF27" s="2">
        <f>AC27*4+AD27*9+AE27*4</f>
        <v>0</v>
      </c>
    </row>
    <row r="28" spans="2:32" s="45" customFormat="1" ht="27.95" customHeight="1">
      <c r="B28" s="39"/>
      <c r="C28" s="40"/>
      <c r="D28" s="36"/>
      <c r="E28" s="36"/>
      <c r="F28" s="29"/>
      <c r="G28" s="29"/>
      <c r="H28" s="36"/>
      <c r="I28" s="29"/>
      <c r="J28" s="29"/>
      <c r="K28" s="36"/>
      <c r="L28" s="29"/>
      <c r="M28" s="30"/>
      <c r="N28" s="36"/>
      <c r="O28" s="30"/>
      <c r="P28" s="29"/>
      <c r="Q28" s="36"/>
      <c r="R28" s="29"/>
      <c r="S28" s="29"/>
      <c r="T28" s="36"/>
      <c r="U28" s="29"/>
      <c r="V28" s="460"/>
      <c r="W28" s="187">
        <f>(W22*4)+(W24*9)+(W26*4)</f>
        <v>0</v>
      </c>
      <c r="X28" s="117"/>
      <c r="Y28" s="136"/>
      <c r="Z28" s="44"/>
      <c r="AA28" s="46"/>
      <c r="AB28" s="51"/>
      <c r="AC28" s="41" t="e">
        <f>AC27*4/AF27</f>
        <v>#DIV/0!</v>
      </c>
      <c r="AD28" s="41" t="e">
        <f>AD27*9/AF27</f>
        <v>#DIV/0!</v>
      </c>
      <c r="AE28" s="41" t="e">
        <f>AE27*4/AF27</f>
        <v>#DIV/0!</v>
      </c>
      <c r="AF28" s="46"/>
    </row>
    <row r="29" spans="2:32" s="26" customFormat="1" ht="27.75">
      <c r="B29" s="94"/>
      <c r="C29" s="487"/>
      <c r="D29" s="24"/>
      <c r="E29" s="24"/>
      <c r="F29" s="25"/>
      <c r="G29" s="24"/>
      <c r="H29" s="24"/>
      <c r="I29" s="25"/>
      <c r="J29" s="24"/>
      <c r="K29" s="24"/>
      <c r="L29" s="25"/>
      <c r="M29" s="24"/>
      <c r="N29" s="24"/>
      <c r="O29" s="25"/>
      <c r="P29" s="24"/>
      <c r="Q29" s="24"/>
      <c r="R29" s="25"/>
      <c r="S29" s="24"/>
      <c r="T29" s="24"/>
      <c r="U29" s="25"/>
      <c r="V29" s="458"/>
      <c r="W29" s="168" t="s">
        <v>7</v>
      </c>
      <c r="X29" s="96" t="s">
        <v>17</v>
      </c>
      <c r="Y29" s="135">
        <f>AB30</f>
        <v>0</v>
      </c>
      <c r="Z29" s="2"/>
      <c r="AA29" s="2"/>
      <c r="AB29" s="3"/>
      <c r="AC29" s="2" t="s">
        <v>18</v>
      </c>
      <c r="AD29" s="2" t="s">
        <v>19</v>
      </c>
      <c r="AE29" s="2" t="s">
        <v>20</v>
      </c>
      <c r="AF29" s="2" t="s">
        <v>21</v>
      </c>
    </row>
    <row r="30" spans="2:32" ht="27.95" customHeight="1">
      <c r="B30" s="27"/>
      <c r="C30" s="487"/>
      <c r="D30" s="31"/>
      <c r="E30" s="31"/>
      <c r="F30" s="31"/>
      <c r="G30" s="28"/>
      <c r="H30" s="29"/>
      <c r="I30" s="29"/>
      <c r="J30" s="30"/>
      <c r="K30" s="30"/>
      <c r="L30" s="30"/>
      <c r="M30" s="30"/>
      <c r="N30" s="29"/>
      <c r="O30" s="30"/>
      <c r="P30" s="30"/>
      <c r="Q30" s="31"/>
      <c r="R30" s="30"/>
      <c r="S30" s="28"/>
      <c r="T30" s="158"/>
      <c r="U30" s="28"/>
      <c r="V30" s="459"/>
      <c r="W30" s="170">
        <f>AE35</f>
        <v>0</v>
      </c>
      <c r="X30" s="99" t="s">
        <v>22</v>
      </c>
      <c r="Y30" s="135">
        <f>AB31</f>
        <v>0</v>
      </c>
      <c r="Z30" s="12"/>
      <c r="AA30" s="21" t="s">
        <v>23</v>
      </c>
      <c r="AC30" s="3">
        <f>AB30*2</f>
        <v>0</v>
      </c>
      <c r="AD30" s="3"/>
      <c r="AE30" s="3">
        <f>AB30*15</f>
        <v>0</v>
      </c>
      <c r="AF30" s="3">
        <f>AC30*4+AE30*4</f>
        <v>0</v>
      </c>
    </row>
    <row r="31" spans="2:32" ht="27.95" customHeight="1">
      <c r="B31" s="27"/>
      <c r="C31" s="487"/>
      <c r="D31" s="31"/>
      <c r="E31" s="31"/>
      <c r="F31" s="31"/>
      <c r="G31" s="29"/>
      <c r="H31" s="29"/>
      <c r="I31" s="29"/>
      <c r="J31" s="30"/>
      <c r="K31" s="30"/>
      <c r="L31" s="30"/>
      <c r="M31" s="30"/>
      <c r="N31" s="29"/>
      <c r="O31" s="30"/>
      <c r="P31" s="30"/>
      <c r="Q31" s="106"/>
      <c r="R31" s="30"/>
      <c r="S31" s="28"/>
      <c r="T31" s="28"/>
      <c r="U31" s="28"/>
      <c r="V31" s="459"/>
      <c r="W31" s="172" t="s">
        <v>9</v>
      </c>
      <c r="X31" s="102" t="s">
        <v>24</v>
      </c>
      <c r="Y31" s="135">
        <f>AB32</f>
        <v>0</v>
      </c>
      <c r="Z31" s="2"/>
      <c r="AA31" s="33" t="s">
        <v>25</v>
      </c>
      <c r="AC31" s="34">
        <f>AB31*7</f>
        <v>0</v>
      </c>
      <c r="AD31" s="3">
        <f>AB31*5</f>
        <v>0</v>
      </c>
      <c r="AE31" s="3" t="s">
        <v>26</v>
      </c>
      <c r="AF31" s="35">
        <f>AC31*4+AD31*9</f>
        <v>0</v>
      </c>
    </row>
    <row r="32" spans="2:32" ht="27.95" customHeight="1">
      <c r="B32" s="27"/>
      <c r="C32" s="487"/>
      <c r="D32" s="36"/>
      <c r="E32" s="36"/>
      <c r="F32" s="29"/>
      <c r="G32" s="29"/>
      <c r="H32" s="36"/>
      <c r="I32" s="29"/>
      <c r="J32" s="30"/>
      <c r="K32" s="106"/>
      <c r="L32" s="30"/>
      <c r="M32" s="30"/>
      <c r="N32" s="29"/>
      <c r="O32" s="30"/>
      <c r="P32" s="30"/>
      <c r="Q32" s="106"/>
      <c r="R32" s="30"/>
      <c r="S32" s="28"/>
      <c r="T32" s="29"/>
      <c r="U32" s="29"/>
      <c r="V32" s="459"/>
      <c r="W32" s="170">
        <f>AD35</f>
        <v>0</v>
      </c>
      <c r="X32" s="102" t="s">
        <v>28</v>
      </c>
      <c r="Y32" s="135">
        <f>AB33</f>
        <v>0</v>
      </c>
      <c r="Z32" s="12"/>
      <c r="AA32" s="2" t="s">
        <v>29</v>
      </c>
      <c r="AC32" s="3">
        <f>AB32*1</f>
        <v>0</v>
      </c>
      <c r="AD32" s="3" t="s">
        <v>26</v>
      </c>
      <c r="AE32" s="3">
        <f>AB32*5</f>
        <v>0</v>
      </c>
      <c r="AF32" s="3">
        <f>AC32*4+AE32*4</f>
        <v>0</v>
      </c>
    </row>
    <row r="33" spans="2:32" ht="27.95" customHeight="1">
      <c r="B33" s="490"/>
      <c r="C33" s="487"/>
      <c r="D33" s="36"/>
      <c r="E33" s="36"/>
      <c r="F33" s="29"/>
      <c r="G33" s="200"/>
      <c r="H33" s="36"/>
      <c r="I33" s="29"/>
      <c r="J33" s="28"/>
      <c r="K33" s="28"/>
      <c r="L33" s="28"/>
      <c r="M33" s="30"/>
      <c r="N33" s="29"/>
      <c r="O33" s="30"/>
      <c r="P33" s="29"/>
      <c r="Q33" s="36"/>
      <c r="R33" s="29"/>
      <c r="S33" s="28"/>
      <c r="T33" s="29"/>
      <c r="U33" s="29"/>
      <c r="V33" s="459"/>
      <c r="W33" s="172" t="s">
        <v>11</v>
      </c>
      <c r="X33" s="102" t="s">
        <v>31</v>
      </c>
      <c r="Y33" s="135">
        <f>AB34</f>
        <v>0</v>
      </c>
      <c r="Z33" s="2"/>
      <c r="AA33" s="2" t="s">
        <v>32</v>
      </c>
      <c r="AC33" s="3"/>
      <c r="AD33" s="3">
        <f>AB33*5</f>
        <v>0</v>
      </c>
      <c r="AE33" s="3" t="s">
        <v>26</v>
      </c>
      <c r="AF33" s="3">
        <f>AD33*9</f>
        <v>0</v>
      </c>
    </row>
    <row r="34" spans="2:32" ht="27.95" customHeight="1">
      <c r="B34" s="490"/>
      <c r="C34" s="487"/>
      <c r="D34" s="36"/>
      <c r="E34" s="36"/>
      <c r="F34" s="29"/>
      <c r="G34" s="29"/>
      <c r="H34" s="36"/>
      <c r="I34" s="29"/>
      <c r="J34" s="28"/>
      <c r="K34" s="36"/>
      <c r="L34" s="28"/>
      <c r="M34" s="30"/>
      <c r="N34" s="29"/>
      <c r="O34" s="30"/>
      <c r="P34" s="29"/>
      <c r="Q34" s="36"/>
      <c r="R34" s="29"/>
      <c r="S34" s="28"/>
      <c r="T34" s="36"/>
      <c r="U34" s="29"/>
      <c r="V34" s="459"/>
      <c r="W34" s="170">
        <f>AC35</f>
        <v>0</v>
      </c>
      <c r="X34" s="154" t="s">
        <v>40</v>
      </c>
      <c r="Y34" s="135">
        <v>0</v>
      </c>
      <c r="Z34" s="12"/>
      <c r="AA34" s="2" t="s">
        <v>33</v>
      </c>
      <c r="AE34" s="2">
        <f>AB34*15</f>
        <v>0</v>
      </c>
    </row>
    <row r="35" spans="2:32" ht="27.95" customHeight="1">
      <c r="B35" s="37"/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459"/>
      <c r="W35" s="172" t="s">
        <v>12</v>
      </c>
      <c r="X35" s="110"/>
      <c r="Y35" s="136"/>
      <c r="Z35" s="2"/>
      <c r="AC35" s="2">
        <f>SUM(AC30:AC34)</f>
        <v>0</v>
      </c>
      <c r="AD35" s="2">
        <f>SUM(AD30:AD34)</f>
        <v>0</v>
      </c>
      <c r="AE35" s="2">
        <f>SUM(AE30:AE34)</f>
        <v>0</v>
      </c>
      <c r="AF35" s="2">
        <f>AC35*4+AD35*9+AE35*4</f>
        <v>0</v>
      </c>
    </row>
    <row r="36" spans="2:32" ht="27.95" customHeight="1" thickBo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460"/>
      <c r="W36" s="170">
        <f>(W30*4)+(W32*9)+(W34*4)</f>
        <v>0</v>
      </c>
      <c r="X36" s="141"/>
      <c r="Y36" s="136"/>
      <c r="Z36" s="12"/>
      <c r="AC36" s="41" t="e">
        <f>AC35*4/AF35</f>
        <v>#DIV/0!</v>
      </c>
      <c r="AD36" s="41" t="e">
        <f>AD35*9/AF35</f>
        <v>#DIV/0!</v>
      </c>
      <c r="AE36" s="41" t="e">
        <f>AE35*4/AF35</f>
        <v>#DIV/0!</v>
      </c>
    </row>
    <row r="37" spans="2:32" s="26" customFormat="1" ht="42">
      <c r="B37" s="23"/>
      <c r="C37" s="487"/>
      <c r="D37" s="24">
        <f>'108年7月菜單'!Q41</f>
        <v>0</v>
      </c>
      <c r="E37" s="24"/>
      <c r="F37" s="25" t="s">
        <v>15</v>
      </c>
      <c r="G37" s="24">
        <f>'108年7月菜單'!Q42</f>
        <v>0</v>
      </c>
      <c r="H37" s="24"/>
      <c r="I37" s="25" t="s">
        <v>15</v>
      </c>
      <c r="J37" s="24">
        <f>'108年7月菜單'!Q43</f>
        <v>0</v>
      </c>
      <c r="K37" s="24"/>
      <c r="L37" s="25" t="s">
        <v>15</v>
      </c>
      <c r="M37" s="24">
        <f>'108年7月菜單'!Q44</f>
        <v>0</v>
      </c>
      <c r="N37" s="24"/>
      <c r="O37" s="25" t="s">
        <v>15</v>
      </c>
      <c r="P37" s="24">
        <f>'108年7月菜單'!Q45</f>
        <v>0</v>
      </c>
      <c r="Q37" s="24"/>
      <c r="R37" s="25" t="s">
        <v>15</v>
      </c>
      <c r="S37" s="24">
        <f>'108年7月菜單'!Q46</f>
        <v>0</v>
      </c>
      <c r="T37" s="24"/>
      <c r="U37" s="25" t="s">
        <v>15</v>
      </c>
      <c r="V37" s="458"/>
      <c r="W37" s="168" t="s">
        <v>7</v>
      </c>
      <c r="X37" s="96" t="s">
        <v>17</v>
      </c>
      <c r="Y37" s="135">
        <f>AB38</f>
        <v>0</v>
      </c>
      <c r="Z37" s="2"/>
      <c r="AA37" s="2"/>
      <c r="AB37" s="3"/>
      <c r="AC37" s="2" t="s">
        <v>18</v>
      </c>
      <c r="AD37" s="2" t="s">
        <v>19</v>
      </c>
      <c r="AE37" s="2" t="s">
        <v>20</v>
      </c>
      <c r="AF37" s="2" t="s">
        <v>21</v>
      </c>
    </row>
    <row r="38" spans="2:32" ht="27.95" customHeight="1">
      <c r="B38" s="27" t="s">
        <v>8</v>
      </c>
      <c r="C38" s="487"/>
      <c r="D38" s="28"/>
      <c r="E38" s="28"/>
      <c r="F38" s="29"/>
      <c r="G38" s="29"/>
      <c r="H38" s="29"/>
      <c r="I38" s="29"/>
      <c r="J38" s="28"/>
      <c r="K38" s="28"/>
      <c r="L38" s="28"/>
      <c r="M38" s="31"/>
      <c r="N38" s="28"/>
      <c r="O38" s="31"/>
      <c r="P38" s="31"/>
      <c r="Q38" s="28"/>
      <c r="R38" s="28"/>
      <c r="S38" s="28"/>
      <c r="T38" s="28"/>
      <c r="U38" s="28"/>
      <c r="V38" s="459"/>
      <c r="W38" s="170">
        <f>AE43</f>
        <v>0</v>
      </c>
      <c r="X38" s="99" t="s">
        <v>22</v>
      </c>
      <c r="Y38" s="136">
        <f>AB39</f>
        <v>0</v>
      </c>
      <c r="Z38" s="12"/>
      <c r="AA38" s="21" t="s">
        <v>23</v>
      </c>
      <c r="AC38" s="3">
        <f>AB38*2</f>
        <v>0</v>
      </c>
      <c r="AD38" s="3"/>
      <c r="AE38" s="3">
        <f>AB38*15</f>
        <v>0</v>
      </c>
      <c r="AF38" s="3">
        <f>AC38*4+AE38*4</f>
        <v>0</v>
      </c>
    </row>
    <row r="39" spans="2:32" ht="27.95" customHeight="1">
      <c r="B39" s="27"/>
      <c r="C39" s="487"/>
      <c r="D39" s="28"/>
      <c r="E39" s="28"/>
      <c r="F39" s="29"/>
      <c r="G39" s="29"/>
      <c r="H39" s="29"/>
      <c r="I39" s="29"/>
      <c r="J39" s="28"/>
      <c r="K39" s="31"/>
      <c r="L39" s="28"/>
      <c r="M39" s="31"/>
      <c r="N39" s="28"/>
      <c r="O39" s="31"/>
      <c r="P39" s="29"/>
      <c r="Q39" s="28"/>
      <c r="R39" s="29"/>
      <c r="S39" s="28"/>
      <c r="T39" s="28"/>
      <c r="U39" s="28"/>
      <c r="V39" s="459"/>
      <c r="W39" s="172" t="s">
        <v>9</v>
      </c>
      <c r="X39" s="102" t="s">
        <v>24</v>
      </c>
      <c r="Y39" s="136">
        <f>AB40</f>
        <v>0</v>
      </c>
      <c r="Z39" s="2"/>
      <c r="AA39" s="33" t="s">
        <v>25</v>
      </c>
      <c r="AC39" s="34">
        <f>AB39*7</f>
        <v>0</v>
      </c>
      <c r="AD39" s="3">
        <f>AB39*5</f>
        <v>0</v>
      </c>
      <c r="AE39" s="3" t="s">
        <v>26</v>
      </c>
      <c r="AF39" s="35">
        <f>AC39*4+AD39*9</f>
        <v>0</v>
      </c>
    </row>
    <row r="40" spans="2:32" ht="27.95" customHeight="1">
      <c r="B40" s="27" t="s">
        <v>10</v>
      </c>
      <c r="C40" s="487"/>
      <c r="D40" s="28"/>
      <c r="E40" s="28"/>
      <c r="F40" s="29"/>
      <c r="G40" s="29"/>
      <c r="H40" s="28"/>
      <c r="I40" s="29"/>
      <c r="J40" s="28"/>
      <c r="K40" s="31"/>
      <c r="L40" s="28"/>
      <c r="M40" s="31"/>
      <c r="N40" s="28"/>
      <c r="O40" s="31"/>
      <c r="P40" s="29"/>
      <c r="Q40" s="28"/>
      <c r="R40" s="29"/>
      <c r="S40" s="28"/>
      <c r="T40" s="28"/>
      <c r="U40" s="28"/>
      <c r="V40" s="459"/>
      <c r="W40" s="170">
        <f>(Y38*5)+(Y40*5)</f>
        <v>0</v>
      </c>
      <c r="X40" s="102" t="s">
        <v>28</v>
      </c>
      <c r="Y40" s="136">
        <f>AB41</f>
        <v>0</v>
      </c>
      <c r="Z40" s="12"/>
      <c r="AA40" s="2" t="s">
        <v>29</v>
      </c>
      <c r="AC40" s="3">
        <f>AB40*1</f>
        <v>0</v>
      </c>
      <c r="AD40" s="3" t="s">
        <v>26</v>
      </c>
      <c r="AE40" s="3">
        <f>AB40*5</f>
        <v>0</v>
      </c>
      <c r="AF40" s="3">
        <f>AC40*4+AE40*4</f>
        <v>0</v>
      </c>
    </row>
    <row r="41" spans="2:32" ht="27.95" customHeight="1">
      <c r="B41" s="490" t="s">
        <v>66</v>
      </c>
      <c r="C41" s="487"/>
      <c r="D41" s="28"/>
      <c r="E41" s="28"/>
      <c r="F41" s="29"/>
      <c r="G41" s="29"/>
      <c r="H41" s="36"/>
      <c r="I41" s="29"/>
      <c r="J41" s="28"/>
      <c r="K41" s="36"/>
      <c r="L41" s="28"/>
      <c r="M41" s="31"/>
      <c r="N41" s="28"/>
      <c r="O41" s="31"/>
      <c r="P41" s="29"/>
      <c r="Q41" s="28"/>
      <c r="R41" s="29"/>
      <c r="S41" s="28"/>
      <c r="T41" s="28"/>
      <c r="U41" s="28"/>
      <c r="V41" s="459"/>
      <c r="W41" s="172" t="s">
        <v>11</v>
      </c>
      <c r="X41" s="102" t="s">
        <v>31</v>
      </c>
      <c r="Y41" s="136">
        <f>AB42</f>
        <v>0</v>
      </c>
      <c r="Z41" s="2"/>
      <c r="AA41" s="2" t="s">
        <v>32</v>
      </c>
      <c r="AC41" s="3"/>
      <c r="AD41" s="3">
        <f>AB41*5</f>
        <v>0</v>
      </c>
      <c r="AE41" s="3" t="s">
        <v>26</v>
      </c>
      <c r="AF41" s="3">
        <f>AD41*9</f>
        <v>0</v>
      </c>
    </row>
    <row r="42" spans="2:32" ht="27.95" customHeight="1">
      <c r="B42" s="490"/>
      <c r="C42" s="487"/>
      <c r="D42" s="28"/>
      <c r="E42" s="36"/>
      <c r="F42" s="29"/>
      <c r="G42" s="29"/>
      <c r="H42" s="36"/>
      <c r="I42" s="29"/>
      <c r="J42" s="201"/>
      <c r="K42" s="29"/>
      <c r="L42" s="29"/>
      <c r="M42" s="30"/>
      <c r="N42" s="29"/>
      <c r="O42" s="30"/>
      <c r="P42" s="29"/>
      <c r="Q42" s="36"/>
      <c r="R42" s="29"/>
      <c r="S42" s="28"/>
      <c r="T42" s="36"/>
      <c r="U42" s="28"/>
      <c r="V42" s="459"/>
      <c r="W42" s="170">
        <f>(Y38*7)+(Y37*2)+(Y39*1)</f>
        <v>0</v>
      </c>
      <c r="X42" s="154" t="s">
        <v>40</v>
      </c>
      <c r="Y42" s="136">
        <v>0</v>
      </c>
      <c r="Z42" s="12"/>
      <c r="AA42" s="2" t="s">
        <v>33</v>
      </c>
      <c r="AE42" s="2">
        <f>AB42*15</f>
        <v>0</v>
      </c>
    </row>
    <row r="43" spans="2:32" ht="27.95" customHeight="1">
      <c r="B43" s="37" t="s">
        <v>34</v>
      </c>
      <c r="C43" s="38"/>
      <c r="D43" s="28"/>
      <c r="E43" s="36"/>
      <c r="F43" s="29"/>
      <c r="G43" s="29"/>
      <c r="H43" s="36"/>
      <c r="I43" s="29"/>
      <c r="J43" s="28"/>
      <c r="K43" s="36"/>
      <c r="L43" s="28"/>
      <c r="M43" s="28"/>
      <c r="N43" s="36"/>
      <c r="O43" s="29"/>
      <c r="P43" s="29"/>
      <c r="Q43" s="36"/>
      <c r="R43" s="29"/>
      <c r="S43" s="28"/>
      <c r="T43" s="36"/>
      <c r="U43" s="28"/>
      <c r="V43" s="459"/>
      <c r="W43" s="172" t="s">
        <v>12</v>
      </c>
      <c r="X43" s="110"/>
      <c r="Y43" s="136"/>
      <c r="Z43" s="2"/>
      <c r="AC43" s="2">
        <f>SUM(AC38:AC42)</f>
        <v>0</v>
      </c>
      <c r="AD43" s="2">
        <f>SUM(AD38:AD42)</f>
        <v>0</v>
      </c>
      <c r="AE43" s="2">
        <f>SUM(AE38:AE42)</f>
        <v>0</v>
      </c>
      <c r="AF43" s="2">
        <f>AC43*4+AD43*9+AE43*4</f>
        <v>0</v>
      </c>
    </row>
    <row r="44" spans="2:32" ht="27.95" customHeight="1" thickBot="1">
      <c r="B44" s="52"/>
      <c r="C44" s="40"/>
      <c r="D44" s="53"/>
      <c r="E44" s="53"/>
      <c r="F44" s="54"/>
      <c r="G44" s="54"/>
      <c r="H44" s="53"/>
      <c r="I44" s="54"/>
      <c r="J44" s="54"/>
      <c r="K44" s="53"/>
      <c r="L44" s="54"/>
      <c r="M44" s="199"/>
      <c r="N44" s="53"/>
      <c r="O44" s="54"/>
      <c r="P44" s="54"/>
      <c r="Q44" s="53"/>
      <c r="R44" s="54"/>
      <c r="S44" s="54"/>
      <c r="T44" s="53"/>
      <c r="U44" s="54"/>
      <c r="V44" s="460"/>
      <c r="W44" s="170">
        <f>(W38*4)+(W40*9)+(W42*4)</f>
        <v>0</v>
      </c>
      <c r="X44" s="141"/>
      <c r="Y44" s="142"/>
      <c r="Z44" s="12"/>
      <c r="AC44" s="41" t="e">
        <f>AC43*4/AF43</f>
        <v>#DIV/0!</v>
      </c>
      <c r="AD44" s="41" t="e">
        <f>AD43*9/AF43</f>
        <v>#DIV/0!</v>
      </c>
      <c r="AE44" s="41" t="e">
        <f>AE43*4/AF43</f>
        <v>#DIV/0!</v>
      </c>
    </row>
  </sheetData>
  <mergeCells count="17">
    <mergeCell ref="C29:C34"/>
    <mergeCell ref="V29:V36"/>
    <mergeCell ref="B33:B34"/>
    <mergeCell ref="B41:B42"/>
    <mergeCell ref="C37:C42"/>
    <mergeCell ref="V37:V44"/>
    <mergeCell ref="C21:C26"/>
    <mergeCell ref="V21:V28"/>
    <mergeCell ref="B25:B26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19" type="noConversion"/>
  <pageMargins left="1.28" right="0.17" top="0.18" bottom="0.17" header="0.5" footer="0.23"/>
  <pageSetup paperSize="9" scale="4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10"/>
  <sheetViews>
    <sheetView zoomScale="20" zoomScaleNormal="20" workbookViewId="0">
      <selection activeCell="M26" sqref="M26:P26"/>
    </sheetView>
  </sheetViews>
  <sheetFormatPr defaultColWidth="9" defaultRowHeight="15.75"/>
  <cols>
    <col min="1" max="20" width="30.625" style="277" customWidth="1"/>
    <col min="21" max="21" width="12.625" style="277" customWidth="1"/>
    <col min="22" max="22" width="9" style="277" customWidth="1"/>
    <col min="23" max="23" width="18.25" style="277" customWidth="1"/>
    <col min="24" max="16384" width="9" style="277"/>
  </cols>
  <sheetData>
    <row r="1" spans="1:32" ht="69.95" customHeight="1">
      <c r="A1" s="524" t="s">
        <v>218</v>
      </c>
      <c r="B1" s="524"/>
      <c r="C1" s="524"/>
      <c r="D1" s="524"/>
      <c r="E1" s="524"/>
      <c r="F1" s="524"/>
      <c r="G1" s="524"/>
      <c r="H1" s="524"/>
      <c r="Q1" s="526" t="s">
        <v>81</v>
      </c>
      <c r="R1" s="526"/>
      <c r="U1" s="278"/>
      <c r="V1" s="278"/>
      <c r="W1" s="278"/>
      <c r="X1" s="278"/>
      <c r="Y1" s="278"/>
      <c r="Z1" s="278"/>
    </row>
    <row r="2" spans="1:32" ht="69.95" customHeight="1">
      <c r="A2" s="524"/>
      <c r="B2" s="524"/>
      <c r="C2" s="524"/>
      <c r="D2" s="524"/>
      <c r="E2" s="524"/>
      <c r="F2" s="524"/>
      <c r="G2" s="524"/>
      <c r="H2" s="524"/>
      <c r="Q2" s="527" t="s">
        <v>56</v>
      </c>
      <c r="R2" s="527"/>
      <c r="U2" s="278"/>
      <c r="V2" s="278"/>
      <c r="W2" s="278"/>
      <c r="X2" s="278"/>
      <c r="Y2" s="278"/>
      <c r="Z2" s="278"/>
    </row>
    <row r="3" spans="1:32" ht="231" customHeight="1" thickBot="1">
      <c r="A3" s="525"/>
      <c r="B3" s="525"/>
      <c r="C3" s="525"/>
      <c r="D3" s="525"/>
      <c r="E3" s="525"/>
      <c r="F3" s="525"/>
      <c r="G3" s="525"/>
      <c r="H3" s="525"/>
      <c r="O3" s="528"/>
      <c r="P3" s="528"/>
      <c r="Q3" s="279"/>
      <c r="R3" s="279"/>
      <c r="U3" s="278"/>
      <c r="V3" s="278"/>
      <c r="W3" s="278"/>
      <c r="X3" s="278"/>
      <c r="Y3" s="278"/>
      <c r="Z3" s="278"/>
    </row>
    <row r="4" spans="1:32" s="281" customFormat="1" ht="99.95" customHeight="1" thickBot="1">
      <c r="A4" s="529"/>
      <c r="B4" s="530"/>
      <c r="C4" s="530"/>
      <c r="D4" s="531"/>
      <c r="E4" s="529" t="s">
        <v>102</v>
      </c>
      <c r="F4" s="530"/>
      <c r="G4" s="530"/>
      <c r="H4" s="531"/>
      <c r="I4" s="529" t="s">
        <v>103</v>
      </c>
      <c r="J4" s="530"/>
      <c r="K4" s="530"/>
      <c r="L4" s="531"/>
      <c r="M4" s="529" t="s">
        <v>104</v>
      </c>
      <c r="N4" s="530"/>
      <c r="O4" s="530"/>
      <c r="P4" s="531"/>
      <c r="Q4" s="529" t="s">
        <v>105</v>
      </c>
      <c r="R4" s="530"/>
      <c r="S4" s="530"/>
      <c r="T4" s="531"/>
      <c r="U4" s="280"/>
      <c r="V4" s="280"/>
      <c r="W4" s="280"/>
      <c r="X4" s="280"/>
      <c r="Y4" s="280"/>
      <c r="Z4" s="280"/>
    </row>
    <row r="5" spans="1:32" s="283" customFormat="1" ht="99.95" customHeight="1">
      <c r="A5" s="515"/>
      <c r="B5" s="516"/>
      <c r="C5" s="516"/>
      <c r="D5" s="517"/>
      <c r="E5" s="509" t="s">
        <v>119</v>
      </c>
      <c r="F5" s="510"/>
      <c r="G5" s="510"/>
      <c r="H5" s="511"/>
      <c r="I5" s="515" t="s">
        <v>128</v>
      </c>
      <c r="J5" s="516"/>
      <c r="K5" s="516"/>
      <c r="L5" s="517"/>
      <c r="M5" s="515" t="s">
        <v>123</v>
      </c>
      <c r="N5" s="516"/>
      <c r="O5" s="516"/>
      <c r="P5" s="517"/>
      <c r="Q5" s="509" t="s">
        <v>150</v>
      </c>
      <c r="R5" s="510"/>
      <c r="S5" s="510"/>
      <c r="T5" s="511"/>
      <c r="U5" s="282"/>
      <c r="V5" s="282"/>
      <c r="W5" s="282"/>
      <c r="X5" s="282"/>
      <c r="Y5" s="282"/>
      <c r="Z5" s="282"/>
    </row>
    <row r="6" spans="1:32" s="283" customFormat="1" ht="99.95" customHeight="1">
      <c r="A6" s="521"/>
      <c r="B6" s="522"/>
      <c r="C6" s="522"/>
      <c r="D6" s="523"/>
      <c r="E6" s="521" t="s">
        <v>120</v>
      </c>
      <c r="F6" s="522"/>
      <c r="G6" s="522"/>
      <c r="H6" s="523"/>
      <c r="I6" s="509" t="s">
        <v>145</v>
      </c>
      <c r="J6" s="510"/>
      <c r="K6" s="510"/>
      <c r="L6" s="511"/>
      <c r="M6" s="509" t="s">
        <v>124</v>
      </c>
      <c r="N6" s="510"/>
      <c r="O6" s="510"/>
      <c r="P6" s="511"/>
      <c r="Q6" s="509" t="s">
        <v>126</v>
      </c>
      <c r="R6" s="510"/>
      <c r="S6" s="510"/>
      <c r="T6" s="511"/>
      <c r="U6" s="282"/>
      <c r="V6" s="282"/>
      <c r="W6" s="282"/>
      <c r="X6" s="282"/>
      <c r="Y6" s="282"/>
      <c r="Z6" s="282"/>
    </row>
    <row r="7" spans="1:32" s="283" customFormat="1" ht="99.95" customHeight="1">
      <c r="A7" s="509"/>
      <c r="B7" s="510"/>
      <c r="C7" s="510"/>
      <c r="D7" s="511"/>
      <c r="E7" s="521" t="s">
        <v>156</v>
      </c>
      <c r="F7" s="522"/>
      <c r="G7" s="522"/>
      <c r="H7" s="523"/>
      <c r="I7" s="509" t="s">
        <v>154</v>
      </c>
      <c r="J7" s="510"/>
      <c r="K7" s="510"/>
      <c r="L7" s="511"/>
      <c r="M7" s="509" t="s">
        <v>160</v>
      </c>
      <c r="N7" s="510"/>
      <c r="O7" s="510"/>
      <c r="P7" s="511"/>
      <c r="Q7" s="509" t="s">
        <v>148</v>
      </c>
      <c r="R7" s="510"/>
      <c r="S7" s="510"/>
      <c r="T7" s="511"/>
      <c r="U7" s="282"/>
      <c r="V7" s="282"/>
      <c r="W7" s="282"/>
      <c r="X7" s="282"/>
      <c r="Y7" s="282"/>
      <c r="Z7" s="282"/>
    </row>
    <row r="8" spans="1:32" s="283" customFormat="1" ht="99.95" customHeight="1">
      <c r="A8" s="509"/>
      <c r="B8" s="510"/>
      <c r="C8" s="510"/>
      <c r="D8" s="511"/>
      <c r="E8" s="521" t="s">
        <v>121</v>
      </c>
      <c r="F8" s="522"/>
      <c r="G8" s="522"/>
      <c r="H8" s="523"/>
      <c r="I8" s="509" t="s">
        <v>206</v>
      </c>
      <c r="J8" s="510"/>
      <c r="K8" s="510"/>
      <c r="L8" s="511"/>
      <c r="M8" s="509" t="s">
        <v>125</v>
      </c>
      <c r="N8" s="510"/>
      <c r="O8" s="510"/>
      <c r="P8" s="511"/>
      <c r="Q8" s="509" t="s">
        <v>155</v>
      </c>
      <c r="R8" s="510"/>
      <c r="S8" s="510"/>
      <c r="T8" s="511"/>
      <c r="U8" s="282"/>
      <c r="V8" s="282"/>
      <c r="W8" s="282"/>
      <c r="X8" s="282"/>
      <c r="Y8" s="282"/>
      <c r="Z8" s="282"/>
    </row>
    <row r="9" spans="1:32" s="283" customFormat="1" ht="99.95" customHeight="1">
      <c r="A9" s="509"/>
      <c r="B9" s="510"/>
      <c r="C9" s="510"/>
      <c r="D9" s="511"/>
      <c r="E9" s="521" t="s">
        <v>115</v>
      </c>
      <c r="F9" s="522"/>
      <c r="G9" s="522"/>
      <c r="H9" s="523"/>
      <c r="I9" s="509" t="s">
        <v>116</v>
      </c>
      <c r="J9" s="510"/>
      <c r="K9" s="510"/>
      <c r="L9" s="511"/>
      <c r="M9" s="509" t="s">
        <v>117</v>
      </c>
      <c r="N9" s="510"/>
      <c r="O9" s="510"/>
      <c r="P9" s="511"/>
      <c r="Q9" s="509" t="s">
        <v>118</v>
      </c>
      <c r="R9" s="510"/>
      <c r="S9" s="510"/>
      <c r="T9" s="511"/>
      <c r="U9" s="282"/>
      <c r="V9" s="282"/>
      <c r="W9" s="282"/>
      <c r="X9" s="282"/>
      <c r="Y9" s="282"/>
      <c r="Z9" s="282"/>
    </row>
    <row r="10" spans="1:32" s="283" customFormat="1" ht="99.95" customHeight="1" thickBot="1">
      <c r="A10" s="512"/>
      <c r="B10" s="513"/>
      <c r="C10" s="513"/>
      <c r="D10" s="514"/>
      <c r="E10" s="521" t="s">
        <v>122</v>
      </c>
      <c r="F10" s="522"/>
      <c r="G10" s="522"/>
      <c r="H10" s="523"/>
      <c r="I10" s="512" t="s">
        <v>157</v>
      </c>
      <c r="J10" s="513"/>
      <c r="K10" s="513"/>
      <c r="L10" s="514"/>
      <c r="M10" s="512" t="s">
        <v>181</v>
      </c>
      <c r="N10" s="513"/>
      <c r="O10" s="513"/>
      <c r="P10" s="514"/>
      <c r="Q10" s="509" t="s">
        <v>212</v>
      </c>
      <c r="R10" s="510"/>
      <c r="S10" s="510"/>
      <c r="T10" s="511"/>
      <c r="U10" s="282"/>
      <c r="V10" s="282"/>
      <c r="W10" s="282"/>
      <c r="X10" s="282"/>
      <c r="Y10" s="282"/>
      <c r="Z10" s="282"/>
    </row>
    <row r="11" spans="1:32" s="285" customFormat="1" ht="25.5" customHeight="1">
      <c r="A11" s="268" t="s">
        <v>42</v>
      </c>
      <c r="B11" s="269">
        <f>第一週明細!W12</f>
        <v>0</v>
      </c>
      <c r="C11" s="269" t="s">
        <v>9</v>
      </c>
      <c r="D11" s="270">
        <f>第一週明細!W8</f>
        <v>0</v>
      </c>
      <c r="E11" s="255" t="s">
        <v>42</v>
      </c>
      <c r="F11" s="257">
        <f>第一週明細!W20</f>
        <v>0</v>
      </c>
      <c r="G11" s="257" t="s">
        <v>9</v>
      </c>
      <c r="H11" s="271">
        <f>第一週明細!W16</f>
        <v>0</v>
      </c>
      <c r="I11" s="255" t="s">
        <v>42</v>
      </c>
      <c r="J11" s="256">
        <f>第一週明細!W28</f>
        <v>746.9</v>
      </c>
      <c r="K11" s="257" t="s">
        <v>9</v>
      </c>
      <c r="L11" s="258">
        <f>第一週明細!W24</f>
        <v>26.5</v>
      </c>
      <c r="M11" s="255" t="s">
        <v>42</v>
      </c>
      <c r="N11" s="256">
        <f>第一週明細!W36</f>
        <v>757.8</v>
      </c>
      <c r="O11" s="257" t="s">
        <v>9</v>
      </c>
      <c r="P11" s="258">
        <f>第一週明細!W32</f>
        <v>25</v>
      </c>
      <c r="Q11" s="255" t="s">
        <v>42</v>
      </c>
      <c r="R11" s="256">
        <f>第一週明細!W44</f>
        <v>708.7</v>
      </c>
      <c r="S11" s="257" t="s">
        <v>9</v>
      </c>
      <c r="T11" s="258">
        <f>第一週明細!W40</f>
        <v>23.5</v>
      </c>
      <c r="U11" s="284"/>
      <c r="V11" s="284"/>
      <c r="W11" s="284"/>
      <c r="X11" s="284"/>
      <c r="Y11" s="284"/>
      <c r="Z11" s="284"/>
    </row>
    <row r="12" spans="1:32" s="285" customFormat="1" ht="30.75" customHeight="1" thickBot="1">
      <c r="A12" s="259" t="s">
        <v>7</v>
      </c>
      <c r="B12" s="260">
        <f>第一週明細!W6</f>
        <v>0</v>
      </c>
      <c r="C12" s="260" t="s">
        <v>11</v>
      </c>
      <c r="D12" s="261">
        <f>第一週明細!W10</f>
        <v>0</v>
      </c>
      <c r="E12" s="259" t="s">
        <v>57</v>
      </c>
      <c r="F12" s="260">
        <f>第一週明細!W14</f>
        <v>0</v>
      </c>
      <c r="G12" s="260" t="s">
        <v>80</v>
      </c>
      <c r="H12" s="261">
        <f>第一週明細!W18</f>
        <v>0</v>
      </c>
      <c r="I12" s="259" t="s">
        <v>57</v>
      </c>
      <c r="J12" s="260">
        <f>第一週明細!W22</f>
        <v>95.5</v>
      </c>
      <c r="K12" s="260" t="s">
        <v>11</v>
      </c>
      <c r="L12" s="261">
        <f>第一週明細!W26</f>
        <v>31.6</v>
      </c>
      <c r="M12" s="259" t="s">
        <v>57</v>
      </c>
      <c r="N12" s="260">
        <f>第一週明細!W30</f>
        <v>101.5</v>
      </c>
      <c r="O12" s="260" t="s">
        <v>11</v>
      </c>
      <c r="P12" s="261">
        <f>第一週明細!W34</f>
        <v>31.7</v>
      </c>
      <c r="Q12" s="259" t="s">
        <v>57</v>
      </c>
      <c r="R12" s="260">
        <f>第一週明細!W38</f>
        <v>95.5</v>
      </c>
      <c r="S12" s="260" t="s">
        <v>11</v>
      </c>
      <c r="T12" s="261">
        <f>第一週明細!W42</f>
        <v>28.800000000000004</v>
      </c>
      <c r="U12" s="284"/>
      <c r="V12" s="284"/>
      <c r="W12" s="284"/>
      <c r="X12" s="284"/>
      <c r="Y12" s="284"/>
      <c r="Z12" s="284"/>
    </row>
    <row r="13" spans="1:32" s="283" customFormat="1" ht="99.95" customHeight="1" thickBot="1">
      <c r="A13" s="518" t="s">
        <v>106</v>
      </c>
      <c r="B13" s="519"/>
      <c r="C13" s="519"/>
      <c r="D13" s="520"/>
      <c r="E13" s="518" t="s">
        <v>107</v>
      </c>
      <c r="F13" s="519"/>
      <c r="G13" s="519"/>
      <c r="H13" s="520"/>
      <c r="I13" s="518" t="s">
        <v>108</v>
      </c>
      <c r="J13" s="519"/>
      <c r="K13" s="519"/>
      <c r="L13" s="520"/>
      <c r="M13" s="518" t="s">
        <v>109</v>
      </c>
      <c r="N13" s="519"/>
      <c r="O13" s="519"/>
      <c r="P13" s="520"/>
      <c r="Q13" s="518" t="s">
        <v>110</v>
      </c>
      <c r="R13" s="519"/>
      <c r="S13" s="519"/>
      <c r="T13" s="520"/>
      <c r="U13" s="282"/>
      <c r="V13" s="282"/>
      <c r="W13" s="282"/>
      <c r="X13" s="282"/>
      <c r="Y13" s="282"/>
      <c r="Z13" s="282"/>
      <c r="AF13" s="283" t="s">
        <v>26</v>
      </c>
    </row>
    <row r="14" spans="1:32" s="283" customFormat="1" ht="99.95" customHeight="1">
      <c r="A14" s="515" t="s">
        <v>128</v>
      </c>
      <c r="B14" s="516"/>
      <c r="C14" s="516"/>
      <c r="D14" s="517"/>
      <c r="E14" s="515" t="s">
        <v>129</v>
      </c>
      <c r="F14" s="516"/>
      <c r="G14" s="516"/>
      <c r="H14" s="517"/>
      <c r="I14" s="515" t="s">
        <v>128</v>
      </c>
      <c r="J14" s="516"/>
      <c r="K14" s="516"/>
      <c r="L14" s="517"/>
      <c r="M14" s="515" t="s">
        <v>123</v>
      </c>
      <c r="N14" s="516"/>
      <c r="O14" s="516"/>
      <c r="P14" s="517"/>
      <c r="Q14" s="509" t="s">
        <v>149</v>
      </c>
      <c r="R14" s="510"/>
      <c r="S14" s="510"/>
      <c r="T14" s="511"/>
      <c r="U14" s="282"/>
      <c r="V14" s="282"/>
      <c r="W14" s="282"/>
      <c r="X14" s="282"/>
      <c r="Y14" s="282"/>
      <c r="Z14" s="282"/>
    </row>
    <row r="15" spans="1:32" s="283" customFormat="1" ht="99.95" customHeight="1">
      <c r="A15" s="509" t="s">
        <v>127</v>
      </c>
      <c r="B15" s="510"/>
      <c r="C15" s="510"/>
      <c r="D15" s="511"/>
      <c r="E15" s="509" t="s">
        <v>132</v>
      </c>
      <c r="F15" s="510"/>
      <c r="G15" s="510"/>
      <c r="H15" s="511"/>
      <c r="I15" s="509" t="s">
        <v>146</v>
      </c>
      <c r="J15" s="510"/>
      <c r="K15" s="510"/>
      <c r="L15" s="511"/>
      <c r="M15" s="509" t="s">
        <v>133</v>
      </c>
      <c r="N15" s="510"/>
      <c r="O15" s="510"/>
      <c r="P15" s="511"/>
      <c r="Q15" s="509" t="s">
        <v>136</v>
      </c>
      <c r="R15" s="510"/>
      <c r="S15" s="510"/>
      <c r="T15" s="511"/>
      <c r="U15" s="282"/>
      <c r="V15" s="282"/>
      <c r="W15" s="282"/>
      <c r="X15" s="282"/>
      <c r="Y15" s="282"/>
      <c r="Z15" s="282"/>
    </row>
    <row r="16" spans="1:32" s="283" customFormat="1" ht="99.95" customHeight="1">
      <c r="A16" s="509" t="s">
        <v>164</v>
      </c>
      <c r="B16" s="510"/>
      <c r="C16" s="510"/>
      <c r="D16" s="511"/>
      <c r="E16" s="509" t="s">
        <v>162</v>
      </c>
      <c r="F16" s="510"/>
      <c r="G16" s="510"/>
      <c r="H16" s="511"/>
      <c r="I16" s="509" t="s">
        <v>152</v>
      </c>
      <c r="J16" s="510"/>
      <c r="K16" s="510"/>
      <c r="L16" s="511"/>
      <c r="M16" s="509" t="s">
        <v>134</v>
      </c>
      <c r="N16" s="510"/>
      <c r="O16" s="510"/>
      <c r="P16" s="511"/>
      <c r="Q16" s="509" t="s">
        <v>137</v>
      </c>
      <c r="R16" s="510"/>
      <c r="S16" s="510"/>
      <c r="T16" s="511"/>
      <c r="U16" s="282"/>
      <c r="V16" s="282"/>
      <c r="W16" s="282"/>
      <c r="X16" s="282"/>
      <c r="Y16" s="282"/>
      <c r="Z16" s="282"/>
    </row>
    <row r="17" spans="1:26" s="283" customFormat="1" ht="99.95" customHeight="1">
      <c r="A17" s="509" t="s">
        <v>193</v>
      </c>
      <c r="B17" s="510"/>
      <c r="C17" s="510"/>
      <c r="D17" s="511"/>
      <c r="E17" s="509" t="s">
        <v>131</v>
      </c>
      <c r="F17" s="510"/>
      <c r="G17" s="510"/>
      <c r="H17" s="511"/>
      <c r="I17" s="509" t="s">
        <v>210</v>
      </c>
      <c r="J17" s="510"/>
      <c r="K17" s="510"/>
      <c r="L17" s="511"/>
      <c r="M17" s="509" t="s">
        <v>207</v>
      </c>
      <c r="N17" s="510"/>
      <c r="O17" s="510"/>
      <c r="P17" s="511"/>
      <c r="Q17" s="509" t="s">
        <v>141</v>
      </c>
      <c r="R17" s="510"/>
      <c r="S17" s="510"/>
      <c r="T17" s="511"/>
      <c r="U17" s="282"/>
      <c r="V17" s="282"/>
      <c r="W17" s="282"/>
      <c r="X17" s="282"/>
      <c r="Y17" s="282"/>
      <c r="Z17" s="282"/>
    </row>
    <row r="18" spans="1:26" s="283" customFormat="1" ht="99.95" customHeight="1">
      <c r="A18" s="509" t="s">
        <v>115</v>
      </c>
      <c r="B18" s="510"/>
      <c r="C18" s="510"/>
      <c r="D18" s="511"/>
      <c r="E18" s="509" t="s">
        <v>203</v>
      </c>
      <c r="F18" s="510"/>
      <c r="G18" s="510"/>
      <c r="H18" s="511"/>
      <c r="I18" s="509" t="s">
        <v>116</v>
      </c>
      <c r="J18" s="510"/>
      <c r="K18" s="510"/>
      <c r="L18" s="511"/>
      <c r="M18" s="509" t="s">
        <v>151</v>
      </c>
      <c r="N18" s="510"/>
      <c r="O18" s="510"/>
      <c r="P18" s="511"/>
      <c r="Q18" s="509" t="s">
        <v>118</v>
      </c>
      <c r="R18" s="510"/>
      <c r="S18" s="510"/>
      <c r="T18" s="511"/>
      <c r="U18" s="282"/>
      <c r="V18" s="282"/>
      <c r="W18" s="282"/>
      <c r="X18" s="282"/>
      <c r="Y18" s="282"/>
      <c r="Z18" s="282"/>
    </row>
    <row r="19" spans="1:26" s="283" customFormat="1" ht="99.95" customHeight="1" thickBot="1">
      <c r="A19" s="512" t="s">
        <v>130</v>
      </c>
      <c r="B19" s="513"/>
      <c r="C19" s="513"/>
      <c r="D19" s="514"/>
      <c r="E19" s="509" t="s">
        <v>211</v>
      </c>
      <c r="F19" s="510"/>
      <c r="G19" s="510"/>
      <c r="H19" s="511"/>
      <c r="I19" s="512" t="s">
        <v>159</v>
      </c>
      <c r="J19" s="513"/>
      <c r="K19" s="513"/>
      <c r="L19" s="514"/>
      <c r="M19" s="512" t="s">
        <v>135</v>
      </c>
      <c r="N19" s="513"/>
      <c r="O19" s="513"/>
      <c r="P19" s="514"/>
      <c r="Q19" s="512" t="s">
        <v>138</v>
      </c>
      <c r="R19" s="513"/>
      <c r="S19" s="513"/>
      <c r="T19" s="514"/>
      <c r="U19" s="282"/>
      <c r="V19" s="282"/>
      <c r="W19" s="282"/>
      <c r="X19" s="282"/>
      <c r="Y19" s="282"/>
      <c r="Z19" s="282"/>
    </row>
    <row r="20" spans="1:26" s="285" customFormat="1" ht="30.75" customHeight="1">
      <c r="A20" s="268" t="s">
        <v>42</v>
      </c>
      <c r="B20" s="269">
        <f>第二週明細!W12</f>
        <v>730.6</v>
      </c>
      <c r="C20" s="269" t="s">
        <v>9</v>
      </c>
      <c r="D20" s="270">
        <f>第二週明細!W8</f>
        <v>25</v>
      </c>
      <c r="E20" s="274" t="s">
        <v>42</v>
      </c>
      <c r="F20" s="263">
        <f>第二週明細!W20</f>
        <v>717.1</v>
      </c>
      <c r="G20" s="263" t="s">
        <v>9</v>
      </c>
      <c r="H20" s="264">
        <f>第二週明細!W16</f>
        <v>23</v>
      </c>
      <c r="I20" s="262" t="s">
        <v>42</v>
      </c>
      <c r="J20" s="263">
        <f>第二週明細!W28</f>
        <v>757.2</v>
      </c>
      <c r="K20" s="263" t="s">
        <v>9</v>
      </c>
      <c r="L20" s="264">
        <f>第二週明細!W24</f>
        <v>28</v>
      </c>
      <c r="M20" s="262" t="s">
        <v>42</v>
      </c>
      <c r="N20" s="263">
        <f>第二週明細!W36</f>
        <v>758.8</v>
      </c>
      <c r="O20" s="263" t="s">
        <v>9</v>
      </c>
      <c r="P20" s="264">
        <f>第二週明細!W32</f>
        <v>26</v>
      </c>
      <c r="Q20" s="262" t="s">
        <v>42</v>
      </c>
      <c r="R20" s="263">
        <f>第二週明細!W44</f>
        <v>721.8</v>
      </c>
      <c r="S20" s="263" t="s">
        <v>9</v>
      </c>
      <c r="T20" s="264">
        <f>第二週明細!W40</f>
        <v>23</v>
      </c>
      <c r="U20" s="284"/>
      <c r="V20" s="284"/>
      <c r="W20" s="284"/>
      <c r="X20" s="284"/>
      <c r="Y20" s="284"/>
      <c r="Z20" s="284"/>
    </row>
    <row r="21" spans="1:26" s="285" customFormat="1" ht="28.5" customHeight="1" thickBot="1">
      <c r="A21" s="275" t="s">
        <v>57</v>
      </c>
      <c r="B21" s="261">
        <f>第二週明細!W6</f>
        <v>95.5</v>
      </c>
      <c r="C21" s="260" t="s">
        <v>11</v>
      </c>
      <c r="D21" s="261">
        <v>8</v>
      </c>
      <c r="E21" s="276" t="s">
        <v>57</v>
      </c>
      <c r="F21" s="265">
        <f>第二週明細!W14</f>
        <v>95.5</v>
      </c>
      <c r="G21" s="265" t="s">
        <v>11</v>
      </c>
      <c r="H21" s="266">
        <f>第二週明細!W18</f>
        <v>30.9</v>
      </c>
      <c r="I21" s="276" t="s">
        <v>57</v>
      </c>
      <c r="J21" s="265">
        <f>第二週明細!W22</f>
        <v>93.5</v>
      </c>
      <c r="K21" s="265" t="s">
        <v>11</v>
      </c>
      <c r="L21" s="265">
        <f>第二週明細!W26</f>
        <v>32.799999999999997</v>
      </c>
      <c r="M21" s="265" t="s">
        <v>57</v>
      </c>
      <c r="N21" s="265">
        <f>第二週明細!W30</f>
        <v>98.5</v>
      </c>
      <c r="O21" s="265" t="s">
        <v>11</v>
      </c>
      <c r="P21" s="266">
        <f>第二週明細!W34</f>
        <v>32.700000000000003</v>
      </c>
      <c r="Q21" s="276" t="s">
        <v>57</v>
      </c>
      <c r="R21" s="265">
        <f>第二週明細!W38</f>
        <v>100</v>
      </c>
      <c r="S21" s="265" t="s">
        <v>11</v>
      </c>
      <c r="T21" s="266">
        <f>第二週明細!W42</f>
        <v>28.700000000000003</v>
      </c>
      <c r="U21" s="284"/>
      <c r="V21" s="284"/>
      <c r="W21" s="284"/>
      <c r="X21" s="284"/>
      <c r="Y21" s="284"/>
      <c r="Z21" s="284"/>
    </row>
    <row r="22" spans="1:26" s="283" customFormat="1" ht="99.95" customHeight="1" thickBot="1">
      <c r="A22" s="518" t="s">
        <v>111</v>
      </c>
      <c r="B22" s="519"/>
      <c r="C22" s="519"/>
      <c r="D22" s="520"/>
      <c r="E22" s="518" t="s">
        <v>112</v>
      </c>
      <c r="F22" s="519"/>
      <c r="G22" s="519"/>
      <c r="H22" s="520"/>
      <c r="I22" s="518" t="s">
        <v>113</v>
      </c>
      <c r="J22" s="519"/>
      <c r="K22" s="519"/>
      <c r="L22" s="520"/>
      <c r="M22" s="518" t="s">
        <v>114</v>
      </c>
      <c r="N22" s="519"/>
      <c r="O22" s="519"/>
      <c r="P22" s="520"/>
      <c r="Q22" s="518"/>
      <c r="R22" s="519"/>
      <c r="S22" s="519"/>
      <c r="T22" s="520"/>
      <c r="U22" s="282"/>
      <c r="V22" s="282"/>
      <c r="W22" s="282"/>
      <c r="X22" s="282"/>
      <c r="Y22" s="282"/>
      <c r="Z22" s="282"/>
    </row>
    <row r="23" spans="1:26" s="283" customFormat="1" ht="99.95" customHeight="1">
      <c r="A23" s="515" t="s">
        <v>128</v>
      </c>
      <c r="B23" s="516"/>
      <c r="C23" s="516"/>
      <c r="D23" s="517"/>
      <c r="E23" s="509" t="s">
        <v>119</v>
      </c>
      <c r="F23" s="510"/>
      <c r="G23" s="510"/>
      <c r="H23" s="511"/>
      <c r="I23" s="515" t="s">
        <v>128</v>
      </c>
      <c r="J23" s="516"/>
      <c r="K23" s="516"/>
      <c r="L23" s="517"/>
      <c r="M23" s="515" t="s">
        <v>123</v>
      </c>
      <c r="N23" s="516"/>
      <c r="O23" s="516"/>
      <c r="P23" s="517"/>
      <c r="Q23" s="515"/>
      <c r="R23" s="516"/>
      <c r="S23" s="516"/>
      <c r="T23" s="517"/>
      <c r="U23" s="282"/>
      <c r="V23" s="282"/>
      <c r="W23" s="282"/>
      <c r="X23" s="282"/>
      <c r="Y23" s="282"/>
      <c r="Z23" s="282"/>
    </row>
    <row r="24" spans="1:26" s="283" customFormat="1" ht="99.95" customHeight="1">
      <c r="A24" s="509" t="s">
        <v>139</v>
      </c>
      <c r="B24" s="510"/>
      <c r="C24" s="510"/>
      <c r="D24" s="511"/>
      <c r="E24" s="509" t="s">
        <v>205</v>
      </c>
      <c r="F24" s="510"/>
      <c r="G24" s="510"/>
      <c r="H24" s="511"/>
      <c r="I24" s="509" t="s">
        <v>147</v>
      </c>
      <c r="J24" s="510"/>
      <c r="K24" s="510"/>
      <c r="L24" s="511"/>
      <c r="M24" s="509" t="s">
        <v>143</v>
      </c>
      <c r="N24" s="510"/>
      <c r="O24" s="510"/>
      <c r="P24" s="511"/>
      <c r="Q24" s="509"/>
      <c r="R24" s="510"/>
      <c r="S24" s="510"/>
      <c r="T24" s="511"/>
      <c r="U24" s="282"/>
      <c r="V24" s="282"/>
      <c r="W24" s="282"/>
      <c r="X24" s="282"/>
      <c r="Y24" s="282"/>
      <c r="Z24" s="282"/>
    </row>
    <row r="25" spans="1:26" s="283" customFormat="1" ht="99.95" customHeight="1">
      <c r="A25" s="509" t="s">
        <v>140</v>
      </c>
      <c r="B25" s="510"/>
      <c r="C25" s="510"/>
      <c r="D25" s="511"/>
      <c r="E25" s="509" t="s">
        <v>158</v>
      </c>
      <c r="F25" s="510"/>
      <c r="G25" s="510"/>
      <c r="H25" s="511"/>
      <c r="I25" s="509" t="s">
        <v>161</v>
      </c>
      <c r="J25" s="510"/>
      <c r="K25" s="510"/>
      <c r="L25" s="511"/>
      <c r="M25" s="509" t="s">
        <v>163</v>
      </c>
      <c r="N25" s="510"/>
      <c r="O25" s="510"/>
      <c r="P25" s="511"/>
      <c r="Q25" s="509"/>
      <c r="R25" s="510"/>
      <c r="S25" s="510"/>
      <c r="T25" s="511"/>
      <c r="U25" s="282"/>
      <c r="V25" s="282"/>
      <c r="W25" s="282"/>
      <c r="X25" s="282"/>
      <c r="Y25" s="282"/>
      <c r="Z25" s="282"/>
    </row>
    <row r="26" spans="1:26" s="283" customFormat="1" ht="99.95" customHeight="1">
      <c r="A26" s="509" t="s">
        <v>153</v>
      </c>
      <c r="B26" s="510"/>
      <c r="C26" s="510"/>
      <c r="D26" s="511"/>
      <c r="E26" s="509" t="s">
        <v>142</v>
      </c>
      <c r="F26" s="510"/>
      <c r="G26" s="510"/>
      <c r="H26" s="511"/>
      <c r="I26" s="509" t="s">
        <v>209</v>
      </c>
      <c r="J26" s="510"/>
      <c r="K26" s="510"/>
      <c r="L26" s="511"/>
      <c r="M26" s="509" t="s">
        <v>144</v>
      </c>
      <c r="N26" s="510"/>
      <c r="O26" s="510"/>
      <c r="P26" s="511"/>
      <c r="Q26" s="509"/>
      <c r="R26" s="510"/>
      <c r="S26" s="510"/>
      <c r="T26" s="511"/>
      <c r="U26" s="282"/>
      <c r="V26" s="282"/>
      <c r="W26" s="282"/>
      <c r="X26" s="282"/>
      <c r="Y26" s="282"/>
      <c r="Z26" s="282"/>
    </row>
    <row r="27" spans="1:26" s="283" customFormat="1" ht="99.95" customHeight="1">
      <c r="A27" s="509" t="s">
        <v>116</v>
      </c>
      <c r="B27" s="510"/>
      <c r="C27" s="510"/>
      <c r="D27" s="511"/>
      <c r="E27" s="509" t="s">
        <v>117</v>
      </c>
      <c r="F27" s="510"/>
      <c r="G27" s="510"/>
      <c r="H27" s="511"/>
      <c r="I27" s="509" t="s">
        <v>115</v>
      </c>
      <c r="J27" s="510"/>
      <c r="K27" s="510"/>
      <c r="L27" s="511"/>
      <c r="M27" s="509" t="s">
        <v>118</v>
      </c>
      <c r="N27" s="510"/>
      <c r="O27" s="510"/>
      <c r="P27" s="511"/>
      <c r="Q27" s="509"/>
      <c r="R27" s="510"/>
      <c r="S27" s="510"/>
      <c r="T27" s="511"/>
      <c r="U27" s="282"/>
      <c r="V27" s="282"/>
      <c r="W27" s="282"/>
      <c r="X27" s="282"/>
      <c r="Y27" s="282"/>
      <c r="Z27" s="282"/>
    </row>
    <row r="28" spans="1:26" s="283" customFormat="1" ht="99.95" customHeight="1" thickBot="1">
      <c r="A28" s="509" t="s">
        <v>216</v>
      </c>
      <c r="B28" s="510"/>
      <c r="C28" s="510"/>
      <c r="D28" s="511"/>
      <c r="E28" s="512" t="s">
        <v>208</v>
      </c>
      <c r="F28" s="513"/>
      <c r="G28" s="513"/>
      <c r="H28" s="514"/>
      <c r="I28" s="512" t="s">
        <v>204</v>
      </c>
      <c r="J28" s="513"/>
      <c r="K28" s="513"/>
      <c r="L28" s="514"/>
      <c r="M28" s="509" t="s">
        <v>217</v>
      </c>
      <c r="N28" s="510"/>
      <c r="O28" s="510"/>
      <c r="P28" s="511"/>
      <c r="Q28" s="512"/>
      <c r="R28" s="513"/>
      <c r="S28" s="513"/>
      <c r="T28" s="514"/>
      <c r="U28" s="282"/>
      <c r="V28" s="282"/>
      <c r="W28" s="282"/>
      <c r="X28" s="282"/>
      <c r="Y28" s="282"/>
      <c r="Z28" s="282"/>
    </row>
    <row r="29" spans="1:26" s="286" customFormat="1" ht="25.5" customHeight="1">
      <c r="A29" s="226" t="s">
        <v>42</v>
      </c>
      <c r="B29" s="224">
        <f>第三週明細!W12</f>
        <v>773.4</v>
      </c>
      <c r="C29" s="224" t="s">
        <v>9</v>
      </c>
      <c r="D29" s="230">
        <f>第三週明細!W8</f>
        <v>27</v>
      </c>
      <c r="E29" s="226" t="s">
        <v>42</v>
      </c>
      <c r="F29" s="224">
        <f>第三週明細!W20</f>
        <v>745.7</v>
      </c>
      <c r="G29" s="224" t="s">
        <v>9</v>
      </c>
      <c r="H29" s="225">
        <f>第三週明細!W16</f>
        <v>23</v>
      </c>
      <c r="I29" s="226" t="s">
        <v>42</v>
      </c>
      <c r="J29" s="224">
        <f>第三週明細!W28</f>
        <v>0</v>
      </c>
      <c r="K29" s="224" t="s">
        <v>9</v>
      </c>
      <c r="L29" s="225">
        <f>第三週明細!W24</f>
        <v>0</v>
      </c>
      <c r="M29" s="226" t="s">
        <v>42</v>
      </c>
      <c r="N29" s="224">
        <v>735</v>
      </c>
      <c r="O29" s="224" t="s">
        <v>9</v>
      </c>
      <c r="P29" s="225" t="s">
        <v>27</v>
      </c>
      <c r="Q29" s="226" t="s">
        <v>42</v>
      </c>
      <c r="R29" s="224">
        <f>第三週明細!W44</f>
        <v>0</v>
      </c>
      <c r="S29" s="224" t="s">
        <v>9</v>
      </c>
      <c r="T29" s="225">
        <f>第三週明細!W40</f>
        <v>0</v>
      </c>
      <c r="U29" s="278"/>
      <c r="V29" s="278"/>
      <c r="W29" s="278"/>
      <c r="X29" s="278"/>
      <c r="Y29" s="278"/>
      <c r="Z29" s="278"/>
    </row>
    <row r="30" spans="1:26" s="286" customFormat="1" ht="27" customHeight="1" thickBot="1">
      <c r="A30" s="250" t="s">
        <v>57</v>
      </c>
      <c r="B30" s="229">
        <f>第三週明細!W6</f>
        <v>98.5</v>
      </c>
      <c r="C30" s="228" t="s">
        <v>11</v>
      </c>
      <c r="D30" s="229">
        <f>第三週明細!W10</f>
        <v>34.1</v>
      </c>
      <c r="E30" s="227" t="s">
        <v>57</v>
      </c>
      <c r="F30" s="228">
        <f>第三週明細!W14</f>
        <v>94</v>
      </c>
      <c r="G30" s="228" t="s">
        <v>11</v>
      </c>
      <c r="H30" s="229">
        <f>第三週明細!W18</f>
        <v>32.799999999999997</v>
      </c>
      <c r="I30" s="227" t="s">
        <v>57</v>
      </c>
      <c r="J30" s="228">
        <f>第三週明細!W22</f>
        <v>0</v>
      </c>
      <c r="K30" s="228" t="s">
        <v>11</v>
      </c>
      <c r="L30" s="229">
        <f>第三週明細!W26</f>
        <v>0</v>
      </c>
      <c r="M30" s="227" t="s">
        <v>57</v>
      </c>
      <c r="N30" s="228">
        <v>103</v>
      </c>
      <c r="O30" s="228" t="s">
        <v>11</v>
      </c>
      <c r="P30" s="229" t="s">
        <v>60</v>
      </c>
      <c r="Q30" s="227" t="s">
        <v>57</v>
      </c>
      <c r="R30" s="228">
        <f>第三週明細!W38</f>
        <v>0</v>
      </c>
      <c r="S30" s="228" t="s">
        <v>11</v>
      </c>
      <c r="T30" s="229">
        <f>第三週明細!W42</f>
        <v>0</v>
      </c>
      <c r="U30" s="278"/>
      <c r="V30" s="278"/>
      <c r="W30" s="278"/>
      <c r="X30" s="278"/>
      <c r="Y30" s="278"/>
      <c r="Z30" s="278"/>
    </row>
    <row r="31" spans="1:26" s="287" customFormat="1" ht="53.25" hidden="1" customHeight="1">
      <c r="A31" s="395"/>
      <c r="B31" s="396"/>
      <c r="C31" s="396"/>
      <c r="D31" s="397"/>
      <c r="E31" s="395"/>
      <c r="F31" s="396"/>
      <c r="G31" s="396"/>
      <c r="H31" s="397"/>
      <c r="I31" s="395"/>
      <c r="J31" s="396"/>
      <c r="K31" s="396"/>
      <c r="L31" s="397"/>
      <c r="M31" s="395"/>
      <c r="N31" s="396"/>
      <c r="O31" s="396"/>
      <c r="P31" s="397"/>
      <c r="Q31" s="395"/>
      <c r="R31" s="396"/>
      <c r="S31" s="396"/>
      <c r="T31" s="397"/>
      <c r="U31" s="278"/>
      <c r="V31" s="278"/>
      <c r="W31" s="278"/>
      <c r="X31" s="278"/>
      <c r="Y31" s="278"/>
      <c r="Z31" s="278"/>
    </row>
    <row r="32" spans="1:26" s="288" customFormat="1" ht="54.95" hidden="1" customHeight="1">
      <c r="A32" s="506"/>
      <c r="B32" s="507"/>
      <c r="C32" s="507"/>
      <c r="D32" s="508"/>
      <c r="E32" s="506"/>
      <c r="F32" s="507"/>
      <c r="G32" s="507"/>
      <c r="H32" s="508"/>
      <c r="I32" s="506"/>
      <c r="J32" s="507"/>
      <c r="K32" s="507"/>
      <c r="L32" s="508"/>
      <c r="M32" s="506"/>
      <c r="N32" s="507"/>
      <c r="O32" s="507"/>
      <c r="P32" s="508"/>
      <c r="Q32" s="506"/>
      <c r="R32" s="507"/>
      <c r="S32" s="507"/>
      <c r="T32" s="508"/>
      <c r="U32" s="278"/>
      <c r="V32" s="278"/>
      <c r="W32" s="278"/>
      <c r="X32" s="278"/>
      <c r="Y32" s="278"/>
      <c r="Z32" s="278"/>
    </row>
    <row r="33" spans="1:26" s="288" customFormat="1" ht="54.95" hidden="1" customHeight="1">
      <c r="A33" s="494"/>
      <c r="B33" s="495"/>
      <c r="C33" s="495"/>
      <c r="D33" s="496"/>
      <c r="E33" s="494"/>
      <c r="F33" s="495"/>
      <c r="G33" s="495"/>
      <c r="H33" s="496"/>
      <c r="I33" s="494"/>
      <c r="J33" s="495"/>
      <c r="K33" s="495"/>
      <c r="L33" s="496"/>
      <c r="M33" s="494"/>
      <c r="N33" s="495"/>
      <c r="O33" s="495"/>
      <c r="P33" s="496"/>
      <c r="Q33" s="494"/>
      <c r="R33" s="495"/>
      <c r="S33" s="495"/>
      <c r="T33" s="496"/>
      <c r="U33" s="278"/>
      <c r="V33" s="278"/>
      <c r="W33" s="278"/>
      <c r="X33" s="278"/>
      <c r="Y33" s="278"/>
      <c r="Z33" s="278"/>
    </row>
    <row r="34" spans="1:26" s="288" customFormat="1" ht="54.95" hidden="1" customHeight="1">
      <c r="A34" s="494"/>
      <c r="B34" s="495"/>
      <c r="C34" s="495"/>
      <c r="D34" s="496"/>
      <c r="E34" s="494"/>
      <c r="F34" s="495"/>
      <c r="G34" s="495"/>
      <c r="H34" s="496"/>
      <c r="I34" s="494"/>
      <c r="J34" s="495"/>
      <c r="K34" s="495"/>
      <c r="L34" s="496"/>
      <c r="M34" s="494"/>
      <c r="N34" s="495"/>
      <c r="O34" s="495"/>
      <c r="P34" s="496"/>
      <c r="Q34" s="494"/>
      <c r="R34" s="495"/>
      <c r="S34" s="495"/>
      <c r="T34" s="496"/>
      <c r="U34" s="278"/>
      <c r="V34" s="278"/>
      <c r="W34" s="278"/>
      <c r="X34" s="278"/>
      <c r="Y34" s="278"/>
      <c r="Z34" s="278"/>
    </row>
    <row r="35" spans="1:26" s="288" customFormat="1" ht="54.95" hidden="1" customHeight="1">
      <c r="A35" s="503"/>
      <c r="B35" s="504"/>
      <c r="C35" s="504"/>
      <c r="D35" s="505"/>
      <c r="E35" s="503"/>
      <c r="F35" s="504"/>
      <c r="G35" s="504"/>
      <c r="H35" s="505"/>
      <c r="I35" s="503"/>
      <c r="J35" s="504"/>
      <c r="K35" s="504"/>
      <c r="L35" s="505"/>
      <c r="M35" s="503"/>
      <c r="N35" s="504"/>
      <c r="O35" s="504"/>
      <c r="P35" s="505"/>
      <c r="Q35" s="503"/>
      <c r="R35" s="504"/>
      <c r="S35" s="504"/>
      <c r="T35" s="505"/>
      <c r="U35" s="278"/>
      <c r="V35" s="278"/>
      <c r="W35" s="278"/>
      <c r="X35" s="278"/>
      <c r="Y35" s="278"/>
      <c r="Z35" s="278"/>
    </row>
    <row r="36" spans="1:26" s="288" customFormat="1" ht="54.95" hidden="1" customHeight="1">
      <c r="A36" s="494"/>
      <c r="B36" s="495"/>
      <c r="C36" s="495"/>
      <c r="D36" s="496"/>
      <c r="E36" s="494"/>
      <c r="F36" s="495"/>
      <c r="G36" s="495"/>
      <c r="H36" s="496"/>
      <c r="I36" s="494"/>
      <c r="J36" s="495"/>
      <c r="K36" s="495"/>
      <c r="L36" s="496"/>
      <c r="M36" s="494"/>
      <c r="N36" s="495"/>
      <c r="O36" s="495"/>
      <c r="P36" s="496"/>
      <c r="Q36" s="494"/>
      <c r="R36" s="495"/>
      <c r="S36" s="495"/>
      <c r="T36" s="496"/>
      <c r="U36" s="278"/>
      <c r="V36" s="278"/>
      <c r="W36" s="278"/>
      <c r="X36" s="278"/>
      <c r="Y36" s="278"/>
      <c r="Z36" s="278"/>
    </row>
    <row r="37" spans="1:26" s="288" customFormat="1" ht="65.25" hidden="1" thickBot="1">
      <c r="A37" s="497"/>
      <c r="B37" s="498"/>
      <c r="C37" s="498"/>
      <c r="D37" s="499"/>
      <c r="E37" s="497"/>
      <c r="F37" s="498"/>
      <c r="G37" s="498"/>
      <c r="H37" s="499"/>
      <c r="I37" s="497"/>
      <c r="J37" s="498"/>
      <c r="K37" s="498"/>
      <c r="L37" s="499"/>
      <c r="M37" s="497"/>
      <c r="N37" s="498"/>
      <c r="O37" s="498"/>
      <c r="P37" s="499"/>
      <c r="Q37" s="497"/>
      <c r="R37" s="498"/>
      <c r="S37" s="498"/>
      <c r="T37" s="499"/>
      <c r="U37" s="278"/>
      <c r="V37" s="278"/>
      <c r="W37" s="278"/>
      <c r="X37" s="278"/>
      <c r="Y37" s="278"/>
      <c r="Z37" s="278"/>
    </row>
    <row r="38" spans="1:26" s="286" customFormat="1" ht="24" hidden="1">
      <c r="A38" s="226" t="s">
        <v>42</v>
      </c>
      <c r="B38" s="224">
        <v>0</v>
      </c>
      <c r="C38" s="224" t="s">
        <v>9</v>
      </c>
      <c r="D38" s="225">
        <v>0</v>
      </c>
      <c r="E38" s="226" t="s">
        <v>42</v>
      </c>
      <c r="F38" s="224">
        <v>0</v>
      </c>
      <c r="G38" s="224" t="s">
        <v>9</v>
      </c>
      <c r="H38" s="225">
        <v>0</v>
      </c>
      <c r="I38" s="226" t="s">
        <v>42</v>
      </c>
      <c r="J38" s="224">
        <v>0</v>
      </c>
      <c r="K38" s="224" t="s">
        <v>9</v>
      </c>
      <c r="L38" s="225">
        <v>0</v>
      </c>
      <c r="M38" s="226" t="s">
        <v>42</v>
      </c>
      <c r="N38" s="224">
        <v>0</v>
      </c>
      <c r="O38" s="224" t="s">
        <v>9</v>
      </c>
      <c r="P38" s="225">
        <v>0</v>
      </c>
      <c r="Q38" s="226" t="s">
        <v>42</v>
      </c>
      <c r="R38" s="224">
        <v>0</v>
      </c>
      <c r="S38" s="224" t="s">
        <v>9</v>
      </c>
      <c r="T38" s="225">
        <v>0</v>
      </c>
      <c r="U38" s="278"/>
      <c r="V38" s="278"/>
      <c r="W38" s="278"/>
      <c r="X38" s="278"/>
      <c r="Y38" s="278"/>
      <c r="Z38" s="278"/>
    </row>
    <row r="39" spans="1:26" s="286" customFormat="1" ht="24.75" hidden="1" thickBot="1">
      <c r="A39" s="226" t="s">
        <v>57</v>
      </c>
      <c r="B39" s="224">
        <v>0</v>
      </c>
      <c r="C39" s="228" t="s">
        <v>11</v>
      </c>
      <c r="D39" s="229">
        <v>0</v>
      </c>
      <c r="E39" s="224" t="s">
        <v>57</v>
      </c>
      <c r="F39" s="224">
        <v>0</v>
      </c>
      <c r="G39" s="231" t="s">
        <v>11</v>
      </c>
      <c r="H39" s="232">
        <v>0</v>
      </c>
      <c r="I39" s="233" t="s">
        <v>7</v>
      </c>
      <c r="J39" s="231">
        <v>0</v>
      </c>
      <c r="K39" s="231" t="s">
        <v>11</v>
      </c>
      <c r="L39" s="232">
        <v>0</v>
      </c>
      <c r="M39" s="233" t="s">
        <v>7</v>
      </c>
      <c r="N39" s="231">
        <v>0</v>
      </c>
      <c r="O39" s="231" t="s">
        <v>11</v>
      </c>
      <c r="P39" s="232">
        <v>0</v>
      </c>
      <c r="Q39" s="233" t="s">
        <v>7</v>
      </c>
      <c r="R39" s="231">
        <v>0</v>
      </c>
      <c r="S39" s="231" t="s">
        <v>11</v>
      </c>
      <c r="T39" s="232">
        <v>0</v>
      </c>
      <c r="U39" s="278"/>
      <c r="V39" s="278"/>
      <c r="W39" s="278"/>
      <c r="X39" s="278"/>
      <c r="Y39" s="278"/>
      <c r="Z39" s="278"/>
    </row>
    <row r="40" spans="1:26" s="287" customFormat="1" ht="51.75" hidden="1" thickBot="1">
      <c r="A40" s="395"/>
      <c r="B40" s="396"/>
      <c r="C40" s="396"/>
      <c r="D40" s="397"/>
      <c r="E40" s="395"/>
      <c r="F40" s="396"/>
      <c r="G40" s="396"/>
      <c r="H40" s="397"/>
      <c r="I40" s="395"/>
      <c r="J40" s="396"/>
      <c r="K40" s="396"/>
      <c r="L40" s="397"/>
      <c r="M40" s="395"/>
      <c r="N40" s="396"/>
      <c r="O40" s="396"/>
      <c r="P40" s="397"/>
      <c r="Q40" s="395"/>
      <c r="R40" s="396"/>
      <c r="S40" s="396"/>
      <c r="T40" s="397"/>
      <c r="U40" s="278"/>
      <c r="V40" s="278"/>
      <c r="W40" s="278"/>
      <c r="X40" s="278"/>
      <c r="Y40" s="278"/>
      <c r="Z40" s="278"/>
    </row>
    <row r="41" spans="1:26" s="288" customFormat="1" ht="54.95" hidden="1" customHeight="1">
      <c r="A41" s="506"/>
      <c r="B41" s="507"/>
      <c r="C41" s="507"/>
      <c r="D41" s="508"/>
      <c r="E41" s="494"/>
      <c r="F41" s="495"/>
      <c r="G41" s="495"/>
      <c r="H41" s="496"/>
      <c r="I41" s="506"/>
      <c r="J41" s="507"/>
      <c r="K41" s="507"/>
      <c r="L41" s="508"/>
      <c r="M41" s="506"/>
      <c r="N41" s="507"/>
      <c r="O41" s="507"/>
      <c r="P41" s="508"/>
      <c r="Q41" s="506"/>
      <c r="R41" s="507"/>
      <c r="S41" s="507"/>
      <c r="T41" s="508"/>
      <c r="U41" s="278"/>
      <c r="V41" s="278"/>
      <c r="W41" s="278"/>
      <c r="X41" s="278"/>
      <c r="Y41" s="278"/>
      <c r="Z41" s="278"/>
    </row>
    <row r="42" spans="1:26" s="288" customFormat="1" ht="54.95" hidden="1" customHeight="1">
      <c r="A42" s="494"/>
      <c r="B42" s="495"/>
      <c r="C42" s="495"/>
      <c r="D42" s="496"/>
      <c r="E42" s="494"/>
      <c r="F42" s="495"/>
      <c r="G42" s="495"/>
      <c r="H42" s="496"/>
      <c r="I42" s="494"/>
      <c r="J42" s="495"/>
      <c r="K42" s="495"/>
      <c r="L42" s="496"/>
      <c r="M42" s="494"/>
      <c r="N42" s="495"/>
      <c r="O42" s="495"/>
      <c r="P42" s="496"/>
      <c r="Q42" s="494"/>
      <c r="R42" s="495"/>
      <c r="S42" s="495"/>
      <c r="T42" s="496"/>
      <c r="U42" s="278"/>
      <c r="V42" s="278"/>
      <c r="W42" s="278"/>
      <c r="X42" s="278"/>
      <c r="Y42" s="278"/>
      <c r="Z42" s="278"/>
    </row>
    <row r="43" spans="1:26" s="288" customFormat="1" ht="54.95" hidden="1" customHeight="1">
      <c r="A43" s="494"/>
      <c r="B43" s="495"/>
      <c r="C43" s="495"/>
      <c r="D43" s="496"/>
      <c r="E43" s="494"/>
      <c r="F43" s="495"/>
      <c r="G43" s="495"/>
      <c r="H43" s="496"/>
      <c r="I43" s="494"/>
      <c r="J43" s="495"/>
      <c r="K43" s="495"/>
      <c r="L43" s="496"/>
      <c r="M43" s="494"/>
      <c r="N43" s="495"/>
      <c r="O43" s="495"/>
      <c r="P43" s="496"/>
      <c r="Q43" s="494"/>
      <c r="R43" s="495"/>
      <c r="S43" s="495"/>
      <c r="T43" s="496"/>
      <c r="U43" s="278"/>
      <c r="V43" s="278"/>
      <c r="W43" s="278"/>
      <c r="X43" s="278"/>
      <c r="Y43" s="278"/>
      <c r="Z43" s="278"/>
    </row>
    <row r="44" spans="1:26" s="288" customFormat="1" ht="54.95" hidden="1" customHeight="1">
      <c r="A44" s="494"/>
      <c r="B44" s="495"/>
      <c r="C44" s="495"/>
      <c r="D44" s="496"/>
      <c r="E44" s="503"/>
      <c r="F44" s="504"/>
      <c r="G44" s="504"/>
      <c r="H44" s="505"/>
      <c r="I44" s="494"/>
      <c r="J44" s="495"/>
      <c r="K44" s="495"/>
      <c r="L44" s="496"/>
      <c r="M44" s="289"/>
      <c r="N44" s="290"/>
      <c r="O44" s="290"/>
      <c r="P44" s="291"/>
      <c r="Q44" s="289"/>
      <c r="R44" s="290"/>
      <c r="S44" s="290"/>
      <c r="T44" s="291"/>
      <c r="U44" s="278"/>
      <c r="V44" s="278"/>
      <c r="W44" s="278"/>
      <c r="X44" s="278"/>
      <c r="Y44" s="278"/>
      <c r="Z44" s="278"/>
    </row>
    <row r="45" spans="1:26" s="288" customFormat="1" ht="54.95" hidden="1" customHeight="1">
      <c r="A45" s="494"/>
      <c r="B45" s="495"/>
      <c r="C45" s="495"/>
      <c r="D45" s="496"/>
      <c r="E45" s="494"/>
      <c r="F45" s="495"/>
      <c r="G45" s="495"/>
      <c r="H45" s="496"/>
      <c r="I45" s="494"/>
      <c r="J45" s="495"/>
      <c r="K45" s="495"/>
      <c r="L45" s="496"/>
      <c r="M45" s="494"/>
      <c r="N45" s="495"/>
      <c r="O45" s="495"/>
      <c r="P45" s="496"/>
      <c r="Q45" s="494"/>
      <c r="R45" s="495"/>
      <c r="S45" s="495"/>
      <c r="T45" s="496"/>
      <c r="U45" s="278"/>
      <c r="V45" s="278"/>
      <c r="W45" s="278"/>
      <c r="X45" s="278"/>
      <c r="Y45" s="278"/>
      <c r="Z45" s="278"/>
    </row>
    <row r="46" spans="1:26" s="292" customFormat="1" ht="54.95" hidden="1" customHeight="1">
      <c r="A46" s="497"/>
      <c r="B46" s="498"/>
      <c r="C46" s="498"/>
      <c r="D46" s="499"/>
      <c r="E46" s="497"/>
      <c r="F46" s="498"/>
      <c r="G46" s="498"/>
      <c r="H46" s="499"/>
      <c r="I46" s="497"/>
      <c r="J46" s="498"/>
      <c r="K46" s="498"/>
      <c r="L46" s="499"/>
      <c r="M46" s="500"/>
      <c r="N46" s="501"/>
      <c r="O46" s="501"/>
      <c r="P46" s="502"/>
      <c r="Q46" s="497"/>
      <c r="R46" s="498"/>
      <c r="S46" s="498"/>
      <c r="T46" s="499"/>
      <c r="U46" s="278"/>
      <c r="V46" s="278"/>
      <c r="W46" s="278"/>
      <c r="X46" s="278"/>
      <c r="Y46" s="278"/>
      <c r="Z46" s="278"/>
    </row>
    <row r="47" spans="1:26" ht="27" hidden="1" customHeight="1">
      <c r="A47" s="226" t="s">
        <v>42</v>
      </c>
      <c r="B47" s="224">
        <v>0</v>
      </c>
      <c r="C47" s="224" t="s">
        <v>9</v>
      </c>
      <c r="D47" s="225">
        <v>0</v>
      </c>
      <c r="E47" s="226" t="s">
        <v>42</v>
      </c>
      <c r="F47" s="224">
        <v>0</v>
      </c>
      <c r="G47" s="224" t="s">
        <v>9</v>
      </c>
      <c r="H47" s="225">
        <v>0</v>
      </c>
      <c r="I47" s="226" t="s">
        <v>42</v>
      </c>
      <c r="J47" s="224">
        <v>0</v>
      </c>
      <c r="K47" s="224" t="s">
        <v>9</v>
      </c>
      <c r="L47" s="225">
        <v>0</v>
      </c>
      <c r="M47" s="226" t="s">
        <v>42</v>
      </c>
      <c r="N47" s="224">
        <v>0</v>
      </c>
      <c r="O47" s="224" t="s">
        <v>9</v>
      </c>
      <c r="P47" s="225">
        <v>0</v>
      </c>
      <c r="Q47" s="226" t="s">
        <v>42</v>
      </c>
      <c r="R47" s="224">
        <v>0</v>
      </c>
      <c r="S47" s="224" t="s">
        <v>9</v>
      </c>
      <c r="T47" s="225">
        <v>0</v>
      </c>
      <c r="U47" s="278"/>
      <c r="V47" s="278"/>
      <c r="W47" s="278"/>
      <c r="X47" s="278"/>
      <c r="Y47" s="278"/>
      <c r="Z47" s="278"/>
    </row>
    <row r="48" spans="1:26" ht="26.25" hidden="1" customHeight="1">
      <c r="A48" s="227" t="s">
        <v>7</v>
      </c>
      <c r="B48" s="228">
        <v>0</v>
      </c>
      <c r="C48" s="228" t="s">
        <v>11</v>
      </c>
      <c r="D48" s="229">
        <v>0</v>
      </c>
      <c r="E48" s="227" t="s">
        <v>7</v>
      </c>
      <c r="F48" s="228">
        <v>0</v>
      </c>
      <c r="G48" s="228" t="s">
        <v>11</v>
      </c>
      <c r="H48" s="229">
        <v>0</v>
      </c>
      <c r="I48" s="227" t="s">
        <v>7</v>
      </c>
      <c r="J48" s="228">
        <v>0</v>
      </c>
      <c r="K48" s="228" t="s">
        <v>11</v>
      </c>
      <c r="L48" s="229">
        <v>0</v>
      </c>
      <c r="M48" s="227" t="s">
        <v>7</v>
      </c>
      <c r="N48" s="228">
        <v>0</v>
      </c>
      <c r="O48" s="228" t="s">
        <v>11</v>
      </c>
      <c r="P48" s="229">
        <v>0</v>
      </c>
      <c r="Q48" s="227" t="s">
        <v>7</v>
      </c>
      <c r="R48" s="228">
        <v>0</v>
      </c>
      <c r="S48" s="228" t="s">
        <v>11</v>
      </c>
      <c r="T48" s="229">
        <v>0</v>
      </c>
      <c r="U48" s="278"/>
      <c r="V48" s="278"/>
      <c r="W48" s="278"/>
      <c r="X48" s="278"/>
      <c r="Y48" s="278"/>
      <c r="Z48" s="278"/>
    </row>
    <row r="49" spans="3:26" ht="16.149999999999999" customHeight="1">
      <c r="U49" s="278"/>
      <c r="V49" s="278"/>
      <c r="W49" s="278"/>
      <c r="X49" s="278"/>
      <c r="Y49" s="278"/>
      <c r="Z49" s="278"/>
    </row>
    <row r="50" spans="3:26">
      <c r="U50" s="278"/>
      <c r="V50" s="278"/>
      <c r="W50" s="278"/>
      <c r="X50" s="278"/>
      <c r="Y50" s="278"/>
      <c r="Z50" s="278"/>
    </row>
    <row r="51" spans="3:26">
      <c r="U51" s="278"/>
      <c r="V51" s="278"/>
      <c r="W51" s="278"/>
      <c r="X51" s="278"/>
      <c r="Y51" s="278"/>
      <c r="Z51" s="278"/>
    </row>
    <row r="52" spans="3:26">
      <c r="I52" s="293"/>
      <c r="J52" s="293"/>
      <c r="U52" s="278"/>
      <c r="V52" s="278"/>
      <c r="W52" s="278"/>
      <c r="X52" s="278"/>
      <c r="Y52" s="278"/>
      <c r="Z52" s="278"/>
    </row>
    <row r="53" spans="3:26"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  <c r="U53" s="278"/>
      <c r="V53" s="278"/>
      <c r="W53" s="278"/>
      <c r="X53" s="278"/>
      <c r="Y53" s="278"/>
      <c r="Z53" s="278"/>
    </row>
    <row r="54" spans="3:26">
      <c r="C54" s="493"/>
      <c r="D54" s="493"/>
      <c r="E54" s="493"/>
      <c r="F54" s="493"/>
      <c r="G54" s="493"/>
      <c r="H54" s="493"/>
      <c r="I54" s="493"/>
      <c r="J54" s="493"/>
      <c r="K54" s="493"/>
      <c r="L54" s="493"/>
      <c r="M54" s="493"/>
      <c r="U54" s="278"/>
      <c r="V54" s="278"/>
      <c r="W54" s="278"/>
      <c r="X54" s="278"/>
      <c r="Y54" s="278"/>
      <c r="Z54" s="278"/>
    </row>
    <row r="55" spans="3:26">
      <c r="C55" s="493"/>
      <c r="D55" s="493"/>
      <c r="E55" s="493"/>
      <c r="F55" s="493"/>
      <c r="G55" s="493"/>
      <c r="H55" s="493"/>
      <c r="I55" s="493"/>
      <c r="J55" s="493"/>
      <c r="K55" s="493"/>
      <c r="L55" s="493"/>
      <c r="M55" s="493"/>
      <c r="U55" s="278"/>
      <c r="V55" s="278"/>
      <c r="W55" s="278"/>
      <c r="X55" s="278"/>
      <c r="Y55" s="278"/>
      <c r="Z55" s="278"/>
    </row>
    <row r="56" spans="3:26">
      <c r="C56" s="493"/>
      <c r="D56" s="493"/>
      <c r="E56" s="493"/>
      <c r="F56" s="493"/>
      <c r="G56" s="493"/>
      <c r="H56" s="493"/>
      <c r="I56" s="493"/>
      <c r="J56" s="493"/>
      <c r="K56" s="493"/>
      <c r="L56" s="493"/>
      <c r="M56" s="493"/>
      <c r="U56" s="278"/>
      <c r="V56" s="278"/>
      <c r="W56" s="278"/>
      <c r="X56" s="278"/>
      <c r="Y56" s="278"/>
      <c r="Z56" s="278"/>
    </row>
    <row r="57" spans="3:26">
      <c r="C57" s="493"/>
      <c r="D57" s="493"/>
      <c r="E57" s="493"/>
      <c r="F57" s="493"/>
      <c r="G57" s="493"/>
      <c r="H57" s="493"/>
      <c r="I57" s="493"/>
      <c r="J57" s="493"/>
      <c r="K57" s="493"/>
      <c r="L57" s="493"/>
      <c r="M57" s="493"/>
      <c r="U57" s="278"/>
      <c r="V57" s="278"/>
      <c r="W57" s="278"/>
      <c r="X57" s="278"/>
      <c r="Y57" s="278"/>
      <c r="Z57" s="278"/>
    </row>
    <row r="58" spans="3:26"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U58" s="278"/>
      <c r="V58" s="278"/>
      <c r="W58" s="278"/>
      <c r="X58" s="278"/>
      <c r="Y58" s="278"/>
      <c r="Z58" s="278"/>
    </row>
    <row r="59" spans="3:26">
      <c r="U59" s="278"/>
      <c r="V59" s="278"/>
      <c r="W59" s="278"/>
      <c r="X59" s="278"/>
      <c r="Y59" s="278"/>
      <c r="Z59" s="278"/>
    </row>
    <row r="60" spans="3:26">
      <c r="U60" s="278"/>
      <c r="V60" s="278"/>
      <c r="W60" s="278"/>
      <c r="X60" s="278"/>
      <c r="Y60" s="278"/>
      <c r="Z60" s="278"/>
    </row>
    <row r="61" spans="3:26">
      <c r="U61" s="278"/>
      <c r="V61" s="278"/>
      <c r="W61" s="278"/>
      <c r="X61" s="278"/>
      <c r="Y61" s="278"/>
      <c r="Z61" s="278"/>
    </row>
    <row r="62" spans="3:26">
      <c r="U62" s="278"/>
      <c r="V62" s="278"/>
      <c r="W62" s="278"/>
      <c r="X62" s="278"/>
      <c r="Y62" s="278"/>
      <c r="Z62" s="278"/>
    </row>
    <row r="63" spans="3:26">
      <c r="U63" s="278"/>
      <c r="V63" s="278"/>
      <c r="W63" s="278"/>
      <c r="X63" s="278"/>
      <c r="Y63" s="278"/>
      <c r="Z63" s="278"/>
    </row>
    <row r="64" spans="3:26">
      <c r="U64" s="278"/>
      <c r="V64" s="278"/>
      <c r="W64" s="278"/>
      <c r="X64" s="278"/>
      <c r="Y64" s="278"/>
      <c r="Z64" s="278"/>
    </row>
    <row r="65" spans="14:26">
      <c r="N65" s="278"/>
      <c r="O65" s="278"/>
      <c r="P65" s="278"/>
      <c r="Q65" s="278"/>
      <c r="R65" s="278"/>
      <c r="S65" s="278"/>
    </row>
    <row r="66" spans="14:26">
      <c r="N66" s="278"/>
      <c r="O66" s="278"/>
      <c r="P66" s="278"/>
      <c r="Q66" s="278"/>
      <c r="R66" s="278"/>
      <c r="S66" s="278"/>
    </row>
    <row r="67" spans="14:26">
      <c r="N67" s="278"/>
      <c r="O67" s="278"/>
      <c r="P67" s="278"/>
      <c r="Q67" s="278"/>
      <c r="R67" s="278"/>
      <c r="S67" s="278"/>
    </row>
    <row r="68" spans="14:26">
      <c r="N68" s="278"/>
      <c r="O68" s="278"/>
      <c r="P68" s="278"/>
      <c r="Q68" s="278"/>
      <c r="R68" s="278"/>
      <c r="S68" s="278"/>
    </row>
    <row r="69" spans="14:26">
      <c r="N69" s="278"/>
      <c r="O69" s="278"/>
      <c r="P69" s="278"/>
      <c r="Q69" s="278"/>
      <c r="R69" s="278"/>
      <c r="S69" s="278"/>
    </row>
    <row r="70" spans="14:26">
      <c r="N70" s="278"/>
      <c r="O70" s="278"/>
      <c r="P70" s="278"/>
      <c r="Q70" s="278"/>
      <c r="R70" s="278"/>
      <c r="S70" s="278"/>
    </row>
    <row r="71" spans="14:26">
      <c r="N71" s="278"/>
      <c r="O71" s="278"/>
      <c r="P71" s="278"/>
      <c r="Q71" s="278"/>
      <c r="R71" s="278"/>
      <c r="S71" s="278"/>
    </row>
    <row r="72" spans="14:26">
      <c r="N72" s="278"/>
      <c r="O72" s="278"/>
      <c r="P72" s="278"/>
      <c r="Q72" s="278"/>
      <c r="R72" s="278"/>
      <c r="S72" s="278"/>
    </row>
    <row r="73" spans="14:26">
      <c r="N73" s="278"/>
      <c r="O73" s="278"/>
      <c r="P73" s="278"/>
      <c r="Q73" s="278"/>
      <c r="R73" s="278"/>
      <c r="S73" s="278"/>
    </row>
    <row r="74" spans="14:26">
      <c r="N74" s="278"/>
      <c r="O74" s="278"/>
      <c r="P74" s="278"/>
      <c r="Q74" s="278"/>
      <c r="R74" s="278"/>
      <c r="S74" s="278"/>
    </row>
    <row r="75" spans="14:26">
      <c r="N75" s="278"/>
      <c r="O75" s="278"/>
      <c r="P75" s="278"/>
      <c r="Q75" s="278"/>
      <c r="R75" s="278"/>
      <c r="S75" s="278"/>
    </row>
    <row r="76" spans="14:26">
      <c r="N76" s="278"/>
      <c r="O76" s="278"/>
      <c r="P76" s="278"/>
      <c r="Q76" s="278"/>
      <c r="R76" s="278"/>
      <c r="S76" s="278"/>
    </row>
    <row r="77" spans="14:26">
      <c r="N77" s="278"/>
      <c r="O77" s="278"/>
      <c r="P77" s="278"/>
      <c r="Q77" s="278"/>
      <c r="R77" s="278"/>
      <c r="S77" s="278"/>
    </row>
    <row r="78" spans="14:26">
      <c r="U78" s="278"/>
      <c r="V78" s="278"/>
      <c r="W78" s="278"/>
      <c r="X78" s="278"/>
      <c r="Y78" s="278"/>
      <c r="Z78" s="278"/>
    </row>
    <row r="79" spans="14:26">
      <c r="U79" s="278"/>
      <c r="V79" s="278"/>
      <c r="W79" s="278"/>
      <c r="X79" s="278"/>
      <c r="Y79" s="278"/>
      <c r="Z79" s="278"/>
    </row>
    <row r="80" spans="14:26">
      <c r="U80" s="278"/>
      <c r="V80" s="278"/>
      <c r="W80" s="278"/>
      <c r="X80" s="278"/>
      <c r="Y80" s="278"/>
      <c r="Z80" s="278"/>
    </row>
    <row r="81" spans="21:26">
      <c r="U81" s="278"/>
      <c r="V81" s="278"/>
      <c r="W81" s="278"/>
      <c r="X81" s="278"/>
      <c r="Y81" s="278"/>
      <c r="Z81" s="278"/>
    </row>
    <row r="82" spans="21:26">
      <c r="U82" s="278"/>
      <c r="V82" s="278"/>
      <c r="W82" s="278"/>
      <c r="X82" s="278"/>
      <c r="Y82" s="278"/>
      <c r="Z82" s="278"/>
    </row>
    <row r="83" spans="21:26">
      <c r="U83" s="278"/>
      <c r="V83" s="278"/>
      <c r="W83" s="278"/>
      <c r="X83" s="278"/>
      <c r="Y83" s="278"/>
      <c r="Z83" s="278"/>
    </row>
    <row r="84" spans="21:26">
      <c r="U84" s="278"/>
      <c r="V84" s="278"/>
      <c r="W84" s="278"/>
      <c r="X84" s="278"/>
      <c r="Y84" s="278"/>
      <c r="Z84" s="278"/>
    </row>
    <row r="85" spans="21:26">
      <c r="U85" s="278"/>
      <c r="V85" s="278"/>
      <c r="W85" s="278"/>
      <c r="X85" s="278"/>
      <c r="Y85" s="278"/>
      <c r="Z85" s="278"/>
    </row>
    <row r="86" spans="21:26">
      <c r="U86" s="278"/>
      <c r="V86" s="278"/>
      <c r="W86" s="278"/>
      <c r="X86" s="278"/>
      <c r="Y86" s="278"/>
      <c r="Z86" s="278"/>
    </row>
    <row r="87" spans="21:26">
      <c r="U87" s="278"/>
      <c r="V87" s="278"/>
      <c r="W87" s="278"/>
      <c r="X87" s="278"/>
      <c r="Y87" s="278"/>
      <c r="Z87" s="278"/>
    </row>
    <row r="88" spans="21:26">
      <c r="U88" s="278"/>
      <c r="V88" s="278"/>
      <c r="W88" s="278"/>
      <c r="X88" s="278"/>
      <c r="Y88" s="278"/>
      <c r="Z88" s="278"/>
    </row>
    <row r="89" spans="21:26">
      <c r="U89" s="278"/>
      <c r="V89" s="278"/>
      <c r="W89" s="278"/>
      <c r="X89" s="278"/>
      <c r="Y89" s="278"/>
      <c r="Z89" s="278"/>
    </row>
    <row r="90" spans="21:26">
      <c r="U90" s="278"/>
      <c r="V90" s="278"/>
      <c r="W90" s="278"/>
      <c r="X90" s="278"/>
      <c r="Y90" s="278"/>
      <c r="Z90" s="278"/>
    </row>
    <row r="91" spans="21:26">
      <c r="U91" s="278"/>
      <c r="V91" s="278"/>
      <c r="W91" s="278"/>
      <c r="X91" s="278"/>
      <c r="Y91" s="278"/>
      <c r="Z91" s="278"/>
    </row>
    <row r="92" spans="21:26">
      <c r="U92" s="278"/>
      <c r="V92" s="278"/>
      <c r="W92" s="278"/>
      <c r="X92" s="278"/>
      <c r="Y92" s="278"/>
      <c r="Z92" s="278"/>
    </row>
    <row r="93" spans="21:26">
      <c r="U93" s="278"/>
      <c r="V93" s="278"/>
      <c r="W93" s="278"/>
      <c r="X93" s="278"/>
      <c r="Y93" s="278"/>
      <c r="Z93" s="278"/>
    </row>
    <row r="94" spans="21:26">
      <c r="U94" s="278"/>
      <c r="V94" s="278"/>
      <c r="W94" s="278"/>
      <c r="X94" s="278"/>
      <c r="Y94" s="278"/>
      <c r="Z94" s="278"/>
    </row>
    <row r="95" spans="21:26">
      <c r="U95" s="278"/>
      <c r="V95" s="278"/>
      <c r="W95" s="278"/>
      <c r="X95" s="278"/>
      <c r="Y95" s="278"/>
      <c r="Z95" s="278"/>
    </row>
    <row r="96" spans="21:26">
      <c r="U96" s="278"/>
      <c r="V96" s="278"/>
      <c r="W96" s="278"/>
      <c r="X96" s="278"/>
      <c r="Y96" s="278"/>
      <c r="Z96" s="278"/>
    </row>
    <row r="97" spans="21:26">
      <c r="U97" s="278"/>
      <c r="V97" s="278"/>
      <c r="W97" s="278"/>
      <c r="X97" s="278"/>
      <c r="Y97" s="278"/>
      <c r="Z97" s="278"/>
    </row>
    <row r="98" spans="21:26">
      <c r="U98" s="278"/>
      <c r="V98" s="278"/>
      <c r="W98" s="278"/>
      <c r="X98" s="278"/>
      <c r="Y98" s="278"/>
      <c r="Z98" s="278"/>
    </row>
    <row r="99" spans="21:26">
      <c r="U99" s="278"/>
      <c r="V99" s="278"/>
      <c r="W99" s="278"/>
      <c r="X99" s="278"/>
      <c r="Y99" s="278"/>
      <c r="Z99" s="278"/>
    </row>
    <row r="100" spans="21:26">
      <c r="U100" s="278"/>
      <c r="V100" s="278"/>
      <c r="W100" s="278"/>
      <c r="X100" s="278"/>
      <c r="Y100" s="278"/>
      <c r="Z100" s="278"/>
    </row>
    <row r="101" spans="21:26">
      <c r="U101" s="278"/>
      <c r="V101" s="278"/>
      <c r="W101" s="278"/>
      <c r="X101" s="278"/>
      <c r="Y101" s="278"/>
      <c r="Z101" s="278"/>
    </row>
    <row r="102" spans="21:26">
      <c r="U102" s="278"/>
      <c r="V102" s="278"/>
      <c r="W102" s="278"/>
      <c r="X102" s="278"/>
      <c r="Y102" s="278"/>
      <c r="Z102" s="278"/>
    </row>
    <row r="103" spans="21:26">
      <c r="U103" s="278"/>
      <c r="V103" s="278"/>
      <c r="W103" s="278"/>
      <c r="X103" s="278"/>
      <c r="Y103" s="278"/>
      <c r="Z103" s="278"/>
    </row>
    <row r="104" spans="21:26">
      <c r="U104" s="278"/>
      <c r="V104" s="278"/>
      <c r="W104" s="278"/>
      <c r="X104" s="278"/>
      <c r="Y104" s="278"/>
      <c r="Z104" s="278"/>
    </row>
    <row r="105" spans="21:26">
      <c r="U105" s="278"/>
      <c r="V105" s="278"/>
      <c r="W105" s="278"/>
      <c r="X105" s="278"/>
      <c r="Y105" s="278"/>
      <c r="Z105" s="278"/>
    </row>
    <row r="106" spans="21:26">
      <c r="U106" s="278"/>
      <c r="V106" s="278"/>
      <c r="W106" s="278"/>
      <c r="X106" s="278"/>
      <c r="Y106" s="278"/>
      <c r="Z106" s="278"/>
    </row>
    <row r="107" spans="21:26">
      <c r="U107" s="278"/>
      <c r="V107" s="278"/>
      <c r="W107" s="278"/>
      <c r="X107" s="278"/>
      <c r="Y107" s="278"/>
      <c r="Z107" s="278"/>
    </row>
    <row r="108" spans="21:26">
      <c r="U108" s="278"/>
      <c r="V108" s="278"/>
      <c r="W108" s="278"/>
      <c r="X108" s="278"/>
      <c r="Y108" s="278"/>
      <c r="Z108" s="278"/>
    </row>
    <row r="109" spans="21:26">
      <c r="U109" s="278"/>
      <c r="V109" s="278"/>
      <c r="W109" s="278"/>
      <c r="X109" s="278"/>
      <c r="Y109" s="278"/>
      <c r="Z109" s="278"/>
    </row>
    <row r="110" spans="21:26">
      <c r="U110" s="278"/>
      <c r="V110" s="278"/>
      <c r="W110" s="278"/>
      <c r="X110" s="278"/>
      <c r="Y110" s="278"/>
      <c r="Z110" s="278"/>
    </row>
    <row r="111" spans="21:26">
      <c r="U111" s="278"/>
      <c r="V111" s="278"/>
      <c r="W111" s="278"/>
      <c r="X111" s="278"/>
      <c r="Y111" s="278"/>
      <c r="Z111" s="278"/>
    </row>
    <row r="112" spans="21:26">
      <c r="U112" s="278"/>
      <c r="V112" s="278"/>
      <c r="W112" s="278"/>
      <c r="X112" s="278"/>
      <c r="Y112" s="278"/>
      <c r="Z112" s="278"/>
    </row>
    <row r="113" spans="21:26">
      <c r="U113" s="278"/>
      <c r="V113" s="278"/>
      <c r="W113" s="278"/>
      <c r="X113" s="278"/>
      <c r="Y113" s="278"/>
      <c r="Z113" s="278"/>
    </row>
    <row r="114" spans="21:26">
      <c r="U114" s="278"/>
      <c r="V114" s="278"/>
      <c r="W114" s="278"/>
      <c r="X114" s="278"/>
      <c r="Y114" s="278"/>
      <c r="Z114" s="278"/>
    </row>
    <row r="115" spans="21:26">
      <c r="U115" s="278"/>
      <c r="V115" s="278"/>
      <c r="W115" s="278"/>
      <c r="X115" s="278"/>
      <c r="Y115" s="278"/>
      <c r="Z115" s="278"/>
    </row>
    <row r="116" spans="21:26">
      <c r="U116" s="278"/>
      <c r="V116" s="278"/>
      <c r="W116" s="278"/>
      <c r="X116" s="278"/>
      <c r="Y116" s="278"/>
      <c r="Z116" s="278"/>
    </row>
    <row r="117" spans="21:26">
      <c r="U117" s="278"/>
      <c r="V117" s="278"/>
      <c r="W117" s="278"/>
      <c r="X117" s="278"/>
      <c r="Y117" s="278"/>
      <c r="Z117" s="278"/>
    </row>
    <row r="118" spans="21:26">
      <c r="U118" s="278"/>
      <c r="V118" s="278"/>
      <c r="W118" s="278"/>
      <c r="X118" s="278"/>
      <c r="Y118" s="278"/>
      <c r="Z118" s="278"/>
    </row>
    <row r="119" spans="21:26">
      <c r="U119" s="278"/>
      <c r="V119" s="278"/>
      <c r="W119" s="278"/>
      <c r="X119" s="278"/>
      <c r="Y119" s="278"/>
      <c r="Z119" s="278"/>
    </row>
    <row r="120" spans="21:26">
      <c r="U120" s="278"/>
      <c r="V120" s="278"/>
      <c r="W120" s="278"/>
      <c r="X120" s="278"/>
      <c r="Y120" s="278"/>
      <c r="Z120" s="278"/>
    </row>
    <row r="121" spans="21:26">
      <c r="U121" s="278"/>
      <c r="V121" s="278"/>
      <c r="W121" s="278"/>
      <c r="X121" s="278"/>
      <c r="Y121" s="278"/>
      <c r="Z121" s="278"/>
    </row>
    <row r="122" spans="21:26">
      <c r="U122" s="278"/>
      <c r="V122" s="278"/>
      <c r="W122" s="278"/>
      <c r="X122" s="278"/>
      <c r="Y122" s="278"/>
      <c r="Z122" s="278"/>
    </row>
    <row r="123" spans="21:26">
      <c r="U123" s="278"/>
      <c r="V123" s="278"/>
      <c r="W123" s="278"/>
      <c r="X123" s="278"/>
      <c r="Y123" s="278"/>
      <c r="Z123" s="278"/>
    </row>
    <row r="124" spans="21:26">
      <c r="U124" s="278"/>
      <c r="V124" s="278"/>
      <c r="W124" s="278"/>
      <c r="X124" s="278"/>
      <c r="Y124" s="278"/>
      <c r="Z124" s="278"/>
    </row>
    <row r="125" spans="21:26">
      <c r="U125" s="278"/>
      <c r="V125" s="278"/>
      <c r="W125" s="278"/>
      <c r="X125" s="278"/>
      <c r="Y125" s="278"/>
      <c r="Z125" s="278"/>
    </row>
    <row r="126" spans="21:26">
      <c r="U126" s="278"/>
      <c r="V126" s="278"/>
      <c r="W126" s="278"/>
      <c r="X126" s="278"/>
      <c r="Y126" s="278"/>
      <c r="Z126" s="278"/>
    </row>
    <row r="127" spans="21:26">
      <c r="U127" s="278"/>
      <c r="V127" s="278"/>
      <c r="W127" s="278"/>
      <c r="X127" s="278"/>
      <c r="Y127" s="278"/>
      <c r="Z127" s="278"/>
    </row>
    <row r="128" spans="21:26">
      <c r="U128" s="278"/>
      <c r="V128" s="278"/>
      <c r="W128" s="278"/>
      <c r="X128" s="278"/>
      <c r="Y128" s="278"/>
      <c r="Z128" s="278"/>
    </row>
    <row r="129" spans="21:26">
      <c r="U129" s="278"/>
      <c r="V129" s="278"/>
      <c r="W129" s="278"/>
      <c r="X129" s="278"/>
      <c r="Y129" s="278"/>
      <c r="Z129" s="278"/>
    </row>
    <row r="130" spans="21:26">
      <c r="U130" s="278"/>
      <c r="V130" s="278"/>
      <c r="W130" s="278"/>
      <c r="X130" s="278"/>
      <c r="Y130" s="278"/>
      <c r="Z130" s="278"/>
    </row>
    <row r="131" spans="21:26">
      <c r="U131" s="278"/>
      <c r="V131" s="278"/>
      <c r="W131" s="278"/>
      <c r="X131" s="278"/>
      <c r="Y131" s="278"/>
      <c r="Z131" s="278"/>
    </row>
    <row r="132" spans="21:26">
      <c r="U132" s="278"/>
      <c r="V132" s="278"/>
      <c r="W132" s="278"/>
      <c r="X132" s="278"/>
      <c r="Y132" s="278"/>
      <c r="Z132" s="278"/>
    </row>
    <row r="133" spans="21:26">
      <c r="U133" s="278"/>
      <c r="V133" s="278"/>
      <c r="W133" s="278"/>
      <c r="X133" s="278"/>
      <c r="Y133" s="278"/>
      <c r="Z133" s="278"/>
    </row>
    <row r="134" spans="21:26">
      <c r="U134" s="278"/>
      <c r="V134" s="278"/>
      <c r="W134" s="278"/>
      <c r="X134" s="278"/>
      <c r="Y134" s="278"/>
      <c r="Z134" s="278"/>
    </row>
    <row r="135" spans="21:26">
      <c r="U135" s="278"/>
      <c r="V135" s="278"/>
      <c r="W135" s="278"/>
      <c r="X135" s="278"/>
      <c r="Y135" s="278"/>
      <c r="Z135" s="278"/>
    </row>
    <row r="136" spans="21:26">
      <c r="U136" s="278"/>
      <c r="V136" s="278"/>
      <c r="W136" s="278"/>
      <c r="X136" s="278"/>
      <c r="Y136" s="278"/>
      <c r="Z136" s="278"/>
    </row>
    <row r="137" spans="21:26">
      <c r="U137" s="278"/>
      <c r="V137" s="278"/>
      <c r="W137" s="278"/>
      <c r="X137" s="278"/>
      <c r="Y137" s="278"/>
      <c r="Z137" s="278"/>
    </row>
    <row r="138" spans="21:26">
      <c r="U138" s="278"/>
      <c r="V138" s="278"/>
      <c r="W138" s="278"/>
      <c r="X138" s="278"/>
      <c r="Y138" s="278"/>
      <c r="Z138" s="278"/>
    </row>
    <row r="139" spans="21:26">
      <c r="U139" s="278"/>
      <c r="V139" s="278"/>
      <c r="W139" s="278"/>
      <c r="X139" s="278"/>
      <c r="Y139" s="278"/>
      <c r="Z139" s="278"/>
    </row>
    <row r="140" spans="21:26">
      <c r="U140" s="278"/>
      <c r="V140" s="278"/>
      <c r="W140" s="278"/>
      <c r="X140" s="278"/>
      <c r="Y140" s="278"/>
      <c r="Z140" s="278"/>
    </row>
    <row r="141" spans="21:26">
      <c r="U141" s="278"/>
      <c r="V141" s="278"/>
      <c r="W141" s="278"/>
      <c r="X141" s="278"/>
      <c r="Y141" s="278"/>
      <c r="Z141" s="278"/>
    </row>
    <row r="142" spans="21:26">
      <c r="U142" s="278"/>
      <c r="V142" s="278"/>
      <c r="W142" s="278"/>
      <c r="X142" s="278"/>
      <c r="Y142" s="278"/>
      <c r="Z142" s="278"/>
    </row>
    <row r="143" spans="21:26">
      <c r="U143" s="278"/>
      <c r="V143" s="278"/>
      <c r="W143" s="278"/>
      <c r="X143" s="278"/>
      <c r="Y143" s="278"/>
      <c r="Z143" s="278"/>
    </row>
    <row r="144" spans="21:26">
      <c r="U144" s="278"/>
      <c r="V144" s="278"/>
      <c r="W144" s="278"/>
      <c r="X144" s="278"/>
      <c r="Y144" s="278"/>
      <c r="Z144" s="278"/>
    </row>
    <row r="145" spans="21:26">
      <c r="U145" s="278"/>
      <c r="V145" s="278"/>
      <c r="W145" s="278"/>
      <c r="X145" s="278"/>
      <c r="Y145" s="278"/>
      <c r="Z145" s="278"/>
    </row>
    <row r="146" spans="21:26">
      <c r="U146" s="278"/>
      <c r="V146" s="278"/>
      <c r="W146" s="278"/>
      <c r="X146" s="278"/>
      <c r="Y146" s="278"/>
      <c r="Z146" s="278"/>
    </row>
    <row r="147" spans="21:26">
      <c r="U147" s="278"/>
      <c r="V147" s="278"/>
      <c r="W147" s="278"/>
      <c r="X147" s="278"/>
      <c r="Y147" s="278"/>
      <c r="Z147" s="278"/>
    </row>
    <row r="148" spans="21:26">
      <c r="U148" s="278"/>
      <c r="V148" s="278"/>
      <c r="W148" s="278"/>
      <c r="X148" s="278"/>
      <c r="Y148" s="278"/>
      <c r="Z148" s="278"/>
    </row>
    <row r="149" spans="21:26">
      <c r="U149" s="278"/>
      <c r="V149" s="278"/>
      <c r="W149" s="278"/>
      <c r="X149" s="278"/>
      <c r="Y149" s="278"/>
      <c r="Z149" s="278"/>
    </row>
    <row r="150" spans="21:26">
      <c r="U150" s="278"/>
      <c r="V150" s="278"/>
      <c r="W150" s="278"/>
      <c r="X150" s="278"/>
      <c r="Y150" s="278"/>
      <c r="Z150" s="278"/>
    </row>
    <row r="151" spans="21:26">
      <c r="U151" s="278"/>
      <c r="V151" s="278"/>
      <c r="W151" s="278"/>
      <c r="X151" s="278"/>
      <c r="Y151" s="278"/>
      <c r="Z151" s="278"/>
    </row>
    <row r="152" spans="21:26">
      <c r="U152" s="278"/>
      <c r="V152" s="278"/>
      <c r="W152" s="278"/>
      <c r="X152" s="278"/>
      <c r="Y152" s="278"/>
      <c r="Z152" s="278"/>
    </row>
    <row r="153" spans="21:26">
      <c r="U153" s="278"/>
      <c r="V153" s="278"/>
      <c r="W153" s="278"/>
      <c r="X153" s="278"/>
      <c r="Y153" s="278"/>
      <c r="Z153" s="278"/>
    </row>
    <row r="154" spans="21:26">
      <c r="U154" s="278"/>
      <c r="V154" s="278"/>
      <c r="W154" s="278"/>
      <c r="X154" s="278"/>
      <c r="Y154" s="278"/>
      <c r="Z154" s="278"/>
    </row>
    <row r="155" spans="21:26">
      <c r="U155" s="278"/>
      <c r="V155" s="278"/>
      <c r="W155" s="278"/>
      <c r="X155" s="278"/>
      <c r="Y155" s="278"/>
      <c r="Z155" s="278"/>
    </row>
    <row r="156" spans="21:26">
      <c r="U156" s="278"/>
      <c r="V156" s="278"/>
      <c r="W156" s="278"/>
      <c r="X156" s="278"/>
      <c r="Y156" s="278"/>
      <c r="Z156" s="278"/>
    </row>
    <row r="157" spans="21:26">
      <c r="U157" s="278"/>
      <c r="V157" s="278"/>
      <c r="W157" s="278"/>
      <c r="X157" s="278"/>
      <c r="Y157" s="278"/>
      <c r="Z157" s="278"/>
    </row>
    <row r="158" spans="21:26">
      <c r="U158" s="278"/>
      <c r="V158" s="278"/>
      <c r="W158" s="278"/>
      <c r="X158" s="278"/>
      <c r="Y158" s="278"/>
      <c r="Z158" s="278"/>
    </row>
    <row r="159" spans="21:26">
      <c r="U159" s="278"/>
      <c r="V159" s="278"/>
      <c r="W159" s="278"/>
      <c r="X159" s="278"/>
      <c r="Y159" s="278"/>
      <c r="Z159" s="278"/>
    </row>
    <row r="160" spans="21:26">
      <c r="U160" s="278"/>
      <c r="V160" s="278"/>
      <c r="W160" s="278"/>
      <c r="X160" s="278"/>
      <c r="Y160" s="278"/>
      <c r="Z160" s="278"/>
    </row>
    <row r="161" spans="21:26">
      <c r="U161" s="278"/>
      <c r="V161" s="278"/>
      <c r="W161" s="278"/>
      <c r="X161" s="278"/>
      <c r="Y161" s="278"/>
      <c r="Z161" s="278"/>
    </row>
    <row r="162" spans="21:26">
      <c r="U162" s="278"/>
      <c r="V162" s="278"/>
      <c r="W162" s="278"/>
      <c r="X162" s="278"/>
      <c r="Y162" s="278"/>
      <c r="Z162" s="278"/>
    </row>
    <row r="163" spans="21:26">
      <c r="U163" s="278"/>
      <c r="V163" s="278"/>
      <c r="W163" s="278"/>
      <c r="X163" s="278"/>
      <c r="Y163" s="278"/>
      <c r="Z163" s="278"/>
    </row>
    <row r="164" spans="21:26">
      <c r="U164" s="278"/>
      <c r="V164" s="278"/>
      <c r="W164" s="278"/>
      <c r="X164" s="278"/>
      <c r="Y164" s="278"/>
      <c r="Z164" s="278"/>
    </row>
    <row r="165" spans="21:26">
      <c r="U165" s="278"/>
      <c r="V165" s="278"/>
      <c r="W165" s="278"/>
      <c r="X165" s="278"/>
      <c r="Y165" s="278"/>
      <c r="Z165" s="278"/>
    </row>
    <row r="166" spans="21:26">
      <c r="U166" s="278"/>
      <c r="V166" s="278"/>
      <c r="W166" s="278"/>
      <c r="X166" s="278"/>
      <c r="Y166" s="278"/>
      <c r="Z166" s="278"/>
    </row>
    <row r="167" spans="21:26">
      <c r="U167" s="278"/>
      <c r="V167" s="278"/>
      <c r="W167" s="278"/>
      <c r="X167" s="278"/>
      <c r="Y167" s="278"/>
      <c r="Z167" s="278"/>
    </row>
    <row r="168" spans="21:26">
      <c r="U168" s="278"/>
      <c r="V168" s="278"/>
      <c r="W168" s="278"/>
      <c r="X168" s="278"/>
      <c r="Y168" s="278"/>
      <c r="Z168" s="278"/>
    </row>
    <row r="169" spans="21:26">
      <c r="U169" s="278"/>
      <c r="V169" s="278"/>
      <c r="W169" s="278"/>
      <c r="X169" s="278"/>
      <c r="Y169" s="278"/>
      <c r="Z169" s="278"/>
    </row>
    <row r="170" spans="21:26">
      <c r="U170" s="278"/>
      <c r="V170" s="278"/>
      <c r="W170" s="278"/>
      <c r="X170" s="278"/>
      <c r="Y170" s="278"/>
      <c r="Z170" s="278"/>
    </row>
    <row r="171" spans="21:26">
      <c r="U171" s="278"/>
      <c r="V171" s="278"/>
      <c r="W171" s="278"/>
      <c r="X171" s="278"/>
      <c r="Y171" s="278"/>
      <c r="Z171" s="278"/>
    </row>
    <row r="172" spans="21:26">
      <c r="U172" s="278"/>
      <c r="V172" s="278"/>
      <c r="W172" s="278"/>
      <c r="X172" s="278"/>
      <c r="Y172" s="278"/>
      <c r="Z172" s="278"/>
    </row>
    <row r="173" spans="21:26">
      <c r="U173" s="278"/>
      <c r="V173" s="278"/>
      <c r="W173" s="278"/>
      <c r="X173" s="278"/>
      <c r="Y173" s="278"/>
      <c r="Z173" s="278"/>
    </row>
    <row r="174" spans="21:26">
      <c r="U174" s="278"/>
      <c r="V174" s="278"/>
      <c r="W174" s="278"/>
      <c r="X174" s="278"/>
      <c r="Y174" s="278"/>
      <c r="Z174" s="278"/>
    </row>
    <row r="175" spans="21:26">
      <c r="U175" s="278"/>
      <c r="V175" s="278"/>
      <c r="W175" s="278"/>
      <c r="X175" s="278"/>
      <c r="Y175" s="278"/>
      <c r="Z175" s="278"/>
    </row>
    <row r="176" spans="21:26">
      <c r="U176" s="278"/>
      <c r="V176" s="278"/>
      <c r="W176" s="278"/>
      <c r="X176" s="278"/>
      <c r="Y176" s="278"/>
      <c r="Z176" s="278"/>
    </row>
    <row r="177" spans="21:26">
      <c r="U177" s="278"/>
      <c r="V177" s="278"/>
      <c r="W177" s="278"/>
      <c r="X177" s="278"/>
      <c r="Y177" s="278"/>
      <c r="Z177" s="278"/>
    </row>
    <row r="178" spans="21:26">
      <c r="U178" s="278"/>
      <c r="V178" s="278"/>
      <c r="W178" s="278"/>
      <c r="X178" s="278"/>
      <c r="Y178" s="278"/>
      <c r="Z178" s="278"/>
    </row>
    <row r="179" spans="21:26">
      <c r="U179" s="278"/>
      <c r="V179" s="278"/>
      <c r="W179" s="278"/>
      <c r="X179" s="278"/>
      <c r="Y179" s="278"/>
      <c r="Z179" s="278"/>
    </row>
    <row r="180" spans="21:26">
      <c r="U180" s="278"/>
      <c r="V180" s="278"/>
      <c r="W180" s="278"/>
      <c r="X180" s="278"/>
      <c r="Y180" s="278"/>
      <c r="Z180" s="278"/>
    </row>
    <row r="181" spans="21:26">
      <c r="U181" s="278"/>
      <c r="V181" s="278"/>
      <c r="W181" s="278"/>
      <c r="X181" s="278"/>
      <c r="Y181" s="278"/>
      <c r="Z181" s="278"/>
    </row>
    <row r="182" spans="21:26">
      <c r="U182" s="278"/>
      <c r="V182" s="278"/>
      <c r="W182" s="278"/>
      <c r="X182" s="278"/>
      <c r="Y182" s="278"/>
      <c r="Z182" s="278"/>
    </row>
    <row r="183" spans="21:26">
      <c r="U183" s="278"/>
      <c r="V183" s="278"/>
      <c r="W183" s="278"/>
      <c r="X183" s="278"/>
      <c r="Y183" s="278"/>
      <c r="Z183" s="278"/>
    </row>
    <row r="184" spans="21:26">
      <c r="U184" s="278"/>
      <c r="V184" s="278"/>
      <c r="W184" s="278"/>
      <c r="X184" s="278"/>
      <c r="Y184" s="278"/>
      <c r="Z184" s="278"/>
    </row>
    <row r="185" spans="21:26">
      <c r="U185" s="278"/>
      <c r="V185" s="278"/>
      <c r="W185" s="278"/>
      <c r="X185" s="278"/>
      <c r="Y185" s="278"/>
      <c r="Z185" s="278"/>
    </row>
    <row r="186" spans="21:26">
      <c r="U186" s="278"/>
      <c r="V186" s="278"/>
      <c r="W186" s="278"/>
      <c r="X186" s="278"/>
      <c r="Y186" s="278"/>
      <c r="Z186" s="278"/>
    </row>
    <row r="187" spans="21:26">
      <c r="U187" s="278"/>
      <c r="V187" s="278"/>
      <c r="W187" s="278"/>
      <c r="X187" s="278"/>
      <c r="Y187" s="278"/>
      <c r="Z187" s="278"/>
    </row>
    <row r="188" spans="21:26">
      <c r="U188" s="278"/>
      <c r="V188" s="278"/>
      <c r="W188" s="278"/>
      <c r="X188" s="278"/>
      <c r="Y188" s="278"/>
      <c r="Z188" s="278"/>
    </row>
    <row r="189" spans="21:26">
      <c r="U189" s="278"/>
      <c r="V189" s="278"/>
      <c r="W189" s="278"/>
      <c r="X189" s="278"/>
      <c r="Y189" s="278"/>
      <c r="Z189" s="278"/>
    </row>
    <row r="190" spans="21:26">
      <c r="U190" s="278"/>
      <c r="V190" s="278"/>
      <c r="W190" s="278"/>
      <c r="X190" s="278"/>
      <c r="Y190" s="278"/>
      <c r="Z190" s="278"/>
    </row>
    <row r="191" spans="21:26">
      <c r="U191" s="278"/>
      <c r="V191" s="278"/>
      <c r="W191" s="278"/>
      <c r="X191" s="278"/>
      <c r="Y191" s="278"/>
      <c r="Z191" s="278"/>
    </row>
    <row r="192" spans="21:26">
      <c r="U192" s="278"/>
      <c r="V192" s="278"/>
      <c r="W192" s="278"/>
      <c r="X192" s="278"/>
      <c r="Y192" s="278"/>
      <c r="Z192" s="278"/>
    </row>
    <row r="193" spans="21:26">
      <c r="U193" s="278"/>
      <c r="V193" s="278"/>
      <c r="W193" s="278"/>
      <c r="X193" s="278"/>
      <c r="Y193" s="278"/>
      <c r="Z193" s="278"/>
    </row>
    <row r="194" spans="21:26">
      <c r="U194" s="278"/>
      <c r="V194" s="278"/>
      <c r="W194" s="278"/>
      <c r="X194" s="278"/>
      <c r="Y194" s="278"/>
      <c r="Z194" s="278"/>
    </row>
    <row r="195" spans="21:26">
      <c r="U195" s="278"/>
      <c r="V195" s="278"/>
      <c r="W195" s="278"/>
      <c r="X195" s="278"/>
      <c r="Y195" s="278"/>
      <c r="Z195" s="278"/>
    </row>
    <row r="196" spans="21:26">
      <c r="U196" s="278"/>
      <c r="V196" s="278"/>
      <c r="W196" s="278"/>
      <c r="X196" s="278"/>
      <c r="Y196" s="278"/>
      <c r="Z196" s="278"/>
    </row>
    <row r="197" spans="21:26">
      <c r="U197" s="278"/>
      <c r="V197" s="278"/>
      <c r="W197" s="278"/>
      <c r="X197" s="278"/>
      <c r="Y197" s="278"/>
      <c r="Z197" s="278"/>
    </row>
    <row r="198" spans="21:26">
      <c r="U198" s="278"/>
      <c r="V198" s="278"/>
      <c r="W198" s="278"/>
      <c r="X198" s="278"/>
      <c r="Y198" s="278"/>
      <c r="Z198" s="278"/>
    </row>
    <row r="199" spans="21:26">
      <c r="U199" s="278"/>
      <c r="V199" s="278"/>
      <c r="W199" s="278"/>
      <c r="X199" s="278"/>
      <c r="Y199" s="278"/>
      <c r="Z199" s="278"/>
    </row>
    <row r="200" spans="21:26">
      <c r="U200" s="278"/>
      <c r="V200" s="278"/>
      <c r="W200" s="278"/>
      <c r="X200" s="278"/>
      <c r="Y200" s="278"/>
      <c r="Z200" s="278"/>
    </row>
    <row r="201" spans="21:26">
      <c r="U201" s="278"/>
      <c r="V201" s="278"/>
      <c r="W201" s="278"/>
      <c r="X201" s="278"/>
      <c r="Y201" s="278"/>
      <c r="Z201" s="278"/>
    </row>
    <row r="202" spans="21:26">
      <c r="U202" s="278"/>
      <c r="V202" s="278"/>
      <c r="W202" s="278"/>
      <c r="X202" s="278"/>
      <c r="Y202" s="278"/>
      <c r="Z202" s="278"/>
    </row>
    <row r="203" spans="21:26">
      <c r="U203" s="278"/>
      <c r="V203" s="278"/>
      <c r="W203" s="278"/>
      <c r="X203" s="278"/>
      <c r="Y203" s="278"/>
      <c r="Z203" s="278"/>
    </row>
    <row r="204" spans="21:26">
      <c r="U204" s="278"/>
      <c r="V204" s="278"/>
      <c r="W204" s="278"/>
      <c r="X204" s="278"/>
      <c r="Y204" s="278"/>
      <c r="Z204" s="278"/>
    </row>
    <row r="205" spans="21:26">
      <c r="U205" s="278"/>
      <c r="V205" s="278"/>
      <c r="W205" s="278"/>
      <c r="X205" s="278"/>
      <c r="Y205" s="278"/>
      <c r="Z205" s="278"/>
    </row>
    <row r="206" spans="21:26">
      <c r="U206" s="278"/>
      <c r="V206" s="278"/>
      <c r="W206" s="278"/>
      <c r="X206" s="278"/>
      <c r="Y206" s="278"/>
      <c r="Z206" s="278"/>
    </row>
    <row r="207" spans="21:26">
      <c r="U207" s="278"/>
      <c r="V207" s="278"/>
      <c r="W207" s="278"/>
      <c r="X207" s="278"/>
      <c r="Y207" s="278"/>
      <c r="Z207" s="278"/>
    </row>
    <row r="208" spans="21:26">
      <c r="U208" s="278"/>
      <c r="V208" s="278"/>
      <c r="W208" s="278"/>
      <c r="X208" s="278"/>
      <c r="Y208" s="278"/>
      <c r="Z208" s="278"/>
    </row>
    <row r="209" spans="21:26">
      <c r="U209" s="278"/>
      <c r="V209" s="278"/>
      <c r="W209" s="278"/>
      <c r="X209" s="278"/>
      <c r="Y209" s="278"/>
      <c r="Z209" s="278"/>
    </row>
    <row r="210" spans="21:26">
      <c r="U210" s="278"/>
      <c r="V210" s="278"/>
      <c r="W210" s="278"/>
      <c r="X210" s="278"/>
      <c r="Y210" s="278"/>
      <c r="Z210" s="278"/>
    </row>
  </sheetData>
  <mergeCells count="178">
    <mergeCell ref="A1:H3"/>
    <mergeCell ref="Q1:R1"/>
    <mergeCell ref="Q2:R2"/>
    <mergeCell ref="O3:P3"/>
    <mergeCell ref="A4:D4"/>
    <mergeCell ref="E4:H4"/>
    <mergeCell ref="I4:L4"/>
    <mergeCell ref="M4:P4"/>
    <mergeCell ref="Q4:T4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Q6:T6"/>
    <mergeCell ref="A7:D7"/>
    <mergeCell ref="E7:H7"/>
    <mergeCell ref="I7:L7"/>
    <mergeCell ref="M7:P7"/>
    <mergeCell ref="Q7:T7"/>
    <mergeCell ref="A8:D8"/>
    <mergeCell ref="E8:H8"/>
    <mergeCell ref="I8:L8"/>
    <mergeCell ref="M8:P8"/>
    <mergeCell ref="Q8:T8"/>
    <mergeCell ref="A9:D9"/>
    <mergeCell ref="E9:H9"/>
    <mergeCell ref="I9:L9"/>
    <mergeCell ref="M9:P9"/>
    <mergeCell ref="Q9:T9"/>
    <mergeCell ref="A10:D10"/>
    <mergeCell ref="E10:H10"/>
    <mergeCell ref="I10:L10"/>
    <mergeCell ref="M10:P10"/>
    <mergeCell ref="Q10:T10"/>
    <mergeCell ref="A13:D13"/>
    <mergeCell ref="E13:H13"/>
    <mergeCell ref="I13:L13"/>
    <mergeCell ref="M13:P13"/>
    <mergeCell ref="Q13:T13"/>
    <mergeCell ref="A14:D14"/>
    <mergeCell ref="E14:H14"/>
    <mergeCell ref="I14:L14"/>
    <mergeCell ref="M14:P14"/>
    <mergeCell ref="Q14:T14"/>
    <mergeCell ref="A15:D15"/>
    <mergeCell ref="E15:H15"/>
    <mergeCell ref="I15:L15"/>
    <mergeCell ref="M15:P15"/>
    <mergeCell ref="Q15:T15"/>
    <mergeCell ref="A16:D16"/>
    <mergeCell ref="E16:H16"/>
    <mergeCell ref="I16:L16"/>
    <mergeCell ref="M16:P16"/>
    <mergeCell ref="Q16:T16"/>
    <mergeCell ref="A17:D17"/>
    <mergeCell ref="E17:H17"/>
    <mergeCell ref="I17:L17"/>
    <mergeCell ref="M17:P17"/>
    <mergeCell ref="Q17:T17"/>
    <mergeCell ref="A18:D18"/>
    <mergeCell ref="E18:H18"/>
    <mergeCell ref="I18:L18"/>
    <mergeCell ref="M18:P18"/>
    <mergeCell ref="Q18:T18"/>
    <mergeCell ref="A19:D19"/>
    <mergeCell ref="E19:H19"/>
    <mergeCell ref="I19:L19"/>
    <mergeCell ref="M19:P19"/>
    <mergeCell ref="Q19:T19"/>
    <mergeCell ref="A22:D22"/>
    <mergeCell ref="E22:H22"/>
    <mergeCell ref="I22:L22"/>
    <mergeCell ref="M22:P22"/>
    <mergeCell ref="Q22:T22"/>
    <mergeCell ref="A23:D23"/>
    <mergeCell ref="E23:H23"/>
    <mergeCell ref="I23:L23"/>
    <mergeCell ref="M23:P23"/>
    <mergeCell ref="Q23:T23"/>
    <mergeCell ref="A24:D24"/>
    <mergeCell ref="E24:H24"/>
    <mergeCell ref="I24:L24"/>
    <mergeCell ref="M24:P24"/>
    <mergeCell ref="Q24:T24"/>
    <mergeCell ref="A25:D25"/>
    <mergeCell ref="E25:H25"/>
    <mergeCell ref="I25:L25"/>
    <mergeCell ref="M25:P25"/>
    <mergeCell ref="Q25:T25"/>
    <mergeCell ref="A26:D26"/>
    <mergeCell ref="E26:H26"/>
    <mergeCell ref="I26:L26"/>
    <mergeCell ref="M26:P26"/>
    <mergeCell ref="Q26:T26"/>
    <mergeCell ref="A27:D27"/>
    <mergeCell ref="E27:H27"/>
    <mergeCell ref="I27:L27"/>
    <mergeCell ref="M27:P27"/>
    <mergeCell ref="Q27:T27"/>
    <mergeCell ref="A28:D28"/>
    <mergeCell ref="E28:H28"/>
    <mergeCell ref="I28:L28"/>
    <mergeCell ref="M28:P28"/>
    <mergeCell ref="Q28:T28"/>
    <mergeCell ref="A31:D31"/>
    <mergeCell ref="E31:H31"/>
    <mergeCell ref="I31:L31"/>
    <mergeCell ref="M31:P31"/>
    <mergeCell ref="Q31:T31"/>
    <mergeCell ref="A32:D32"/>
    <mergeCell ref="E32:H32"/>
    <mergeCell ref="I32:L32"/>
    <mergeCell ref="M32:P32"/>
    <mergeCell ref="Q32:T32"/>
    <mergeCell ref="A33:D33"/>
    <mergeCell ref="E33:H33"/>
    <mergeCell ref="I33:L33"/>
    <mergeCell ref="M33:P33"/>
    <mergeCell ref="Q33:T33"/>
    <mergeCell ref="A34:D34"/>
    <mergeCell ref="E34:H34"/>
    <mergeCell ref="I34:L34"/>
    <mergeCell ref="M34:P34"/>
    <mergeCell ref="Q34:T34"/>
    <mergeCell ref="A35:D35"/>
    <mergeCell ref="E35:H35"/>
    <mergeCell ref="I35:L35"/>
    <mergeCell ref="M35:P35"/>
    <mergeCell ref="Q35:T35"/>
    <mergeCell ref="A36:D36"/>
    <mergeCell ref="E36:H36"/>
    <mergeCell ref="I36:L36"/>
    <mergeCell ref="M36:P36"/>
    <mergeCell ref="Q36:T36"/>
    <mergeCell ref="A37:D37"/>
    <mergeCell ref="E37:H37"/>
    <mergeCell ref="I37:L37"/>
    <mergeCell ref="M37:P37"/>
    <mergeCell ref="Q37:T37"/>
    <mergeCell ref="A40:D40"/>
    <mergeCell ref="E40:H40"/>
    <mergeCell ref="I40:L40"/>
    <mergeCell ref="M40:P40"/>
    <mergeCell ref="Q40:T40"/>
    <mergeCell ref="A43:D43"/>
    <mergeCell ref="E43:H43"/>
    <mergeCell ref="I43:L43"/>
    <mergeCell ref="M43:P43"/>
    <mergeCell ref="Q43:T43"/>
    <mergeCell ref="A44:D44"/>
    <mergeCell ref="E44:H44"/>
    <mergeCell ref="I44:L44"/>
    <mergeCell ref="A41:D41"/>
    <mergeCell ref="E41:H41"/>
    <mergeCell ref="I41:L41"/>
    <mergeCell ref="M41:P41"/>
    <mergeCell ref="Q41:T41"/>
    <mergeCell ref="A42:D42"/>
    <mergeCell ref="E42:H42"/>
    <mergeCell ref="I42:L42"/>
    <mergeCell ref="M42:P42"/>
    <mergeCell ref="Q42:T42"/>
    <mergeCell ref="C53:M58"/>
    <mergeCell ref="A45:D45"/>
    <mergeCell ref="E45:H45"/>
    <mergeCell ref="I45:L45"/>
    <mergeCell ref="M45:P45"/>
    <mergeCell ref="Q45:T45"/>
    <mergeCell ref="A46:D46"/>
    <mergeCell ref="E46:H46"/>
    <mergeCell ref="I46:L46"/>
    <mergeCell ref="M46:P46"/>
    <mergeCell ref="Q46:T46"/>
  </mergeCells>
  <phoneticPr fontId="19" type="noConversion"/>
  <printOptions horizontalCentered="1" verticalCentered="1"/>
  <pageMargins left="0" right="0" top="0" bottom="0" header="0" footer="0"/>
  <pageSetup paperSize="9" scale="2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8</vt:i4>
      </vt:variant>
    </vt:vector>
  </HeadingPairs>
  <TitlesOfParts>
    <vt:vector size="16" baseType="lpstr">
      <vt:lpstr>108年7月菜單</vt:lpstr>
      <vt:lpstr>第一週明細</vt:lpstr>
      <vt:lpstr>第二週明細</vt:lpstr>
      <vt:lpstr>第三週明細</vt:lpstr>
      <vt:lpstr>108年7月菜單 (2)</vt:lpstr>
      <vt:lpstr>第四周明細</vt:lpstr>
      <vt:lpstr>第五周明細 </vt:lpstr>
      <vt:lpstr>工作表1</vt:lpstr>
      <vt:lpstr>'108年7月菜單'!Print_Area</vt:lpstr>
      <vt:lpstr>'108年7月菜單 (2)'!Print_Area</vt:lpstr>
      <vt:lpstr>工作表1!Print_Area</vt:lpstr>
      <vt:lpstr>第一週明細!Print_Area</vt:lpstr>
      <vt:lpstr>第二週明細!Print_Area</vt:lpstr>
      <vt:lpstr>第三週明細!Print_Area</vt:lpstr>
      <vt:lpstr>'第五周明細 '!Print_Area</vt:lpstr>
      <vt:lpstr>第四周明細!Print_Area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2020-05-27T08:48:44Z</cp:lastPrinted>
  <dcterms:created xsi:type="dcterms:W3CDTF">2013-10-17T10:44:48Z</dcterms:created>
  <dcterms:modified xsi:type="dcterms:W3CDTF">2020-06-07T23:57:29Z</dcterms:modified>
</cp:coreProperties>
</file>